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848" firstSheet="5" activeTab="8"/>
  </bookViews>
  <sheets>
    <sheet name="表1 部门财务收支总体情况表" sheetId="1" r:id="rId1"/>
    <sheet name="表2 部门收入总体情况表" sheetId="2" r:id="rId2"/>
    <sheet name="表3 部门支出总体情况表" sheetId="3" r:id="rId3"/>
    <sheet name="表4 部门财政拨款收支总体情况表" sheetId="4" r:id="rId4"/>
    <sheet name="表5 部门一般公共预算本级财力安排支出情况表" sheetId="16" r:id="rId5"/>
    <sheet name="表6 部门基本支出情况表" sheetId="17" r:id="rId6"/>
    <sheet name="表7 部门政府性基金预算支出情况表" sheetId="7" r:id="rId7"/>
    <sheet name="表8 财政拨款支出明细表（按经济科目分类）" sheetId="18" r:id="rId8"/>
    <sheet name="表9 部门一般公共预算“三公”经费支出情况表" sheetId="9" r:id="rId9"/>
    <sheet name="表10 部门整体支出绩效目标表" sheetId="15" r:id="rId10"/>
    <sheet name="表11 州本级项目支出绩效目标表" sheetId="10" r:id="rId11"/>
    <sheet name="表12 州对下转移支付绩效目标表" sheetId="19" r:id="rId12"/>
    <sheet name="表13 部门政府采购情况表" sheetId="13" r:id="rId13"/>
  </sheets>
  <definedNames>
    <definedName name="_xlnm._FilterDatabase" localSheetId="4" hidden="1">'表5 部门一般公共预算本级财力安排支出情况表'!$A$10:$AD$10</definedName>
    <definedName name="_xlnm._FilterDatabase" localSheetId="5" hidden="1">'表6 部门基本支出情况表'!$A$1:$S$307</definedName>
    <definedName name="_xlnm.Print_Area" localSheetId="2">'表3 部门支出总体情况表'!$A$1:$B$29</definedName>
    <definedName name="_xlnm.Print_Titles" localSheetId="10">'表11 州本级项目支出绩效目标表'!$1:$5</definedName>
    <definedName name="_xlnm.Print_Titles" localSheetId="11">'表12 州对下转移支付绩效目标表'!$1:$5</definedName>
    <definedName name="_xlnm.Print_Titles" localSheetId="4">'表5 部门一般公共预算本级财力安排支出情况表'!$1:$9</definedName>
    <definedName name="_xlnm.Print_Titles" localSheetId="5">'表6 部门基本支出情况表'!$1:$8</definedName>
    <definedName name="_xlnm.Print_Titles" localSheetId="6">'表7 部门政府性基金预算支出情况表'!$1:$5</definedName>
    <definedName name="_xlnm.Print_Titles" localSheetId="7">'表8 财政拨款支出明细表（按经济科目分类）'!$1:$7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<sst xmlns="http://schemas.openxmlformats.org/spreadsheetml/2006/main" count="2830" uniqueCount="1032">
  <si>
    <t>表1    部门财务收支总体情况表</t>
  </si>
  <si>
    <t>部门：大理州卫生健康委员会</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</si>
  <si>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</si>
  <si>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</si>
  <si>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</si>
  <si>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</si>
  <si>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</si>
  <si>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</si>
  <si>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</si>
  <si>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</si>
  <si>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</si>
  <si>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</si>
  <si>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</si>
  <si>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</si>
  <si>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</si>
  <si>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</si>
  <si>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</si>
  <si>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</si>
  <si>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</si>
  <si>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</si>
  <si>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</si>
  <si>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</si>
  <si>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</si>
  <si>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</si>
  <si>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</si>
  <si>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</si>
  <si>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</si>
  <si>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</si>
  <si>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</si>
  <si>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</si>
  <si>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</si>
  <si>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</si>
  <si>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</si>
  <si>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</si>
  <si>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</si>
  <si>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</si>
  <si>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</si>
  <si>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</si>
  <si>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</si>
  <si>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</si>
  <si>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表2    部门收入总体情况表</t>
  </si>
  <si>
    <t>一.一般公共预算财政拨款</t>
  </si>
  <si>
    <t>二.政府性基金预算财政拨款</t>
  </si>
  <si>
    <t>三.国有资本经营预算财政拨款</t>
  </si>
  <si>
    <t>四.事业收入</t>
  </si>
  <si>
    <t>五.事业单位经营收入</t>
  </si>
  <si>
    <t>六.其他收入</t>
  </si>
  <si>
    <t>七.上年结转</t>
  </si>
  <si>
    <t>表3    部门支出总体情况表</t>
  </si>
  <si>
    <t>表4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</si>
  <si>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</si>
  <si>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</si>
  <si>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</si>
  <si>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</si>
  <si>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</si>
  <si>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</si>
  <si>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</si>
  <si>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</si>
  <si>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</si>
  <si>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</si>
  <si>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</si>
  <si>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</si>
  <si>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</si>
  <si>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</si>
  <si>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</si>
  <si>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</si>
  <si>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</si>
  <si>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</si>
  <si>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</si>
  <si>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</si>
  <si>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</si>
  <si>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</si>
  <si>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</si>
  <si>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</si>
  <si>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</si>
  <si>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</si>
  <si>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</si>
  <si>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</si>
  <si>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</si>
  <si>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</si>
  <si>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</si>
  <si>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</si>
  <si>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</si>
  <si>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</si>
  <si>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</si>
  <si>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</si>
  <si>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</si>
  <si>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b/>
        <sz val="18"/>
        <color indexed="8"/>
        <rFont val="宋体"/>
        <charset val="134"/>
      </rPr>
      <t>表5</t>
    </r>
    <r>
      <rPr>
        <b/>
        <sz val="18"/>
        <color indexed="8"/>
        <rFont val="宋体"/>
        <charset val="134"/>
      </rPr>
      <t xml:space="preserve"> </t>
    </r>
    <r>
      <rPr>
        <b/>
        <sz val="18"/>
        <color indexed="8"/>
        <rFont val="宋体"/>
        <charset val="134"/>
      </rPr>
      <t>部门一般公共预算本级财力安排支出情况表</t>
    </r>
  </si>
  <si>
    <t>单位：万元</t>
  </si>
  <si>
    <t>功能科目编码</t>
  </si>
  <si>
    <t>单位名称（功能科目）</t>
  </si>
  <si>
    <t>基本支出</t>
  </si>
  <si>
    <t>项目支出</t>
  </si>
  <si>
    <t>全年数</t>
  </si>
  <si>
    <t>已预拨</t>
  </si>
  <si>
    <t>抵扣上年垫付资金</t>
  </si>
  <si>
    <t>本次下达</t>
  </si>
  <si>
    <t>小计</t>
  </si>
  <si>
    <t>其中：本次下达</t>
  </si>
  <si>
    <t>合计</t>
  </si>
  <si>
    <t>工资福利支出</t>
  </si>
  <si>
    <t>商品和服务支出</t>
  </si>
  <si>
    <t>对个人和家庭的补助</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</si>
  <si>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</si>
  <si>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</si>
  <si>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</si>
  <si>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</si>
  <si>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</si>
  <si>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</si>
  <si>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</si>
  <si>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</si>
  <si>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</si>
  <si>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</si>
  <si>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</si>
  <si>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</si>
  <si>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</si>
  <si>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</si>
  <si>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</si>
  <si>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</si>
  <si>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</si>
  <si>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</si>
  <si>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</si>
  <si>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</si>
  <si>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</si>
  <si>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</si>
  <si>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</si>
  <si>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</si>
  <si>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</si>
  <si>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</si>
  <si>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</si>
  <si>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</si>
  <si>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</si>
  <si>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</si>
  <si>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</si>
  <si>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</si>
  <si>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</si>
  <si>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</si>
  <si>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</si>
  <si>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</si>
  <si>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</si>
  <si>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</si>
  <si>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大理州卫生健康委员会</t>
  </si>
  <si>
    <t xml:space="preserve">  大理州卫生健康委员会</t>
  </si>
  <si>
    <t>208</t>
  </si>
  <si>
    <t xml:space="preserve">    社会保障和就业支出</t>
  </si>
  <si>
    <t>05</t>
  </si>
  <si>
    <t xml:space="preserve">      行政事业单位养老支出</t>
  </si>
  <si>
    <t xml:space="preserve">        机关事业单位基本养老保险缴费支出</t>
  </si>
  <si>
    <t>210</t>
  </si>
  <si>
    <t xml:space="preserve">    卫生健康支出</t>
  </si>
  <si>
    <t>01</t>
  </si>
  <si>
    <t xml:space="preserve">      卫生健康管理事务</t>
  </si>
  <si>
    <t xml:space="preserve">        行政运行</t>
  </si>
  <si>
    <t>99</t>
  </si>
  <si>
    <t xml:space="preserve">        其他卫生健康管理事务支出</t>
  </si>
  <si>
    <t>02</t>
  </si>
  <si>
    <t xml:space="preserve">      公立医院</t>
  </si>
  <si>
    <t xml:space="preserve">        中医（民族）医院</t>
  </si>
  <si>
    <t xml:space="preserve">        其他公立医院支出</t>
  </si>
  <si>
    <t>03</t>
  </si>
  <si>
    <t xml:space="preserve">      基层医疗卫生机构</t>
  </si>
  <si>
    <t xml:space="preserve">        其他基层医疗卫生机构支出</t>
  </si>
  <si>
    <t>04</t>
  </si>
  <si>
    <t xml:space="preserve">      公共卫生</t>
  </si>
  <si>
    <t>08</t>
  </si>
  <si>
    <t xml:space="preserve">        基本公共卫生服务</t>
  </si>
  <si>
    <t>09</t>
  </si>
  <si>
    <t xml:space="preserve">        重大公共卫生服务</t>
  </si>
  <si>
    <t xml:space="preserve">        其他公共卫生支出</t>
  </si>
  <si>
    <t>07</t>
  </si>
  <si>
    <t xml:space="preserve">      计划生育事务</t>
  </si>
  <si>
    <t xml:space="preserve">        计划生育服务</t>
  </si>
  <si>
    <t xml:space="preserve">        其他计划生育事务支出</t>
  </si>
  <si>
    <t xml:space="preserve">      行政事业单位医疗</t>
  </si>
  <si>
    <t xml:space="preserve">        行政单位医疗</t>
  </si>
  <si>
    <t xml:space="preserve">      医疗救助</t>
  </si>
  <si>
    <t xml:space="preserve">        其他医疗救助支出</t>
  </si>
  <si>
    <t xml:space="preserve">      老龄卫生健康事务</t>
  </si>
  <si>
    <t xml:space="preserve">        老龄卫生健康事务</t>
  </si>
  <si>
    <t xml:space="preserve">      其他卫生健康支出</t>
  </si>
  <si>
    <t xml:space="preserve">        其他卫生健康支出</t>
  </si>
  <si>
    <t xml:space="preserve">  大理州卫生监督局</t>
  </si>
  <si>
    <t xml:space="preserve">        卫生监督机构</t>
  </si>
  <si>
    <t xml:space="preserve">  大理州血防所</t>
  </si>
  <si>
    <t xml:space="preserve">        疾病预防控制机构</t>
  </si>
  <si>
    <t xml:space="preserve">        事业单位医疗</t>
  </si>
  <si>
    <t xml:space="preserve">  大理州中心血站</t>
  </si>
  <si>
    <t>06</t>
  </si>
  <si>
    <t xml:space="preserve">        采供血机构</t>
  </si>
  <si>
    <t xml:space="preserve">  大理州疾控中心</t>
  </si>
  <si>
    <t xml:space="preserve">  大理州人民医院</t>
  </si>
  <si>
    <t xml:space="preserve">        综合医院</t>
  </si>
  <si>
    <t xml:space="preserve">  大理州第二人民医院</t>
  </si>
  <si>
    <t xml:space="preserve">        机关事业单位职业年金缴费支出</t>
  </si>
  <si>
    <t xml:space="preserve">        精神病医院</t>
  </si>
  <si>
    <t xml:space="preserve">  大理州中医医院</t>
  </si>
  <si>
    <t xml:space="preserve">  大理州妇幼保健院</t>
  </si>
  <si>
    <t xml:space="preserve">        妇幼保健机构</t>
  </si>
  <si>
    <t xml:space="preserve">  大理生育健康服务中心</t>
  </si>
  <si>
    <t xml:space="preserve">        计划生育机构</t>
  </si>
  <si>
    <r>
      <rPr>
        <b/>
        <sz val="18"/>
        <color indexed="8"/>
        <rFont val="宋体"/>
        <charset val="134"/>
      </rPr>
      <t>表6</t>
    </r>
    <r>
      <rPr>
        <b/>
        <sz val="18"/>
        <color indexed="8"/>
        <rFont val="宋体"/>
        <charset val="134"/>
      </rPr>
      <t xml:space="preserve"> </t>
    </r>
    <r>
      <rPr>
        <b/>
        <sz val="18"/>
        <color indexed="8"/>
        <rFont val="宋体"/>
        <charset val="134"/>
      </rPr>
      <t>部门基本支出情况表</t>
    </r>
  </si>
  <si>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</si>
  <si>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</si>
  <si>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</si>
  <si>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</si>
  <si>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</si>
  <si>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</si>
  <si>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</si>
  <si>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</si>
  <si>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</si>
  <si>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</si>
  <si>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</si>
  <si>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执法办案补助</t>
  </si>
  <si>
    <t>收费成本补偿</t>
  </si>
  <si>
    <t>财政专户管理的收入</t>
  </si>
  <si>
    <t>国有资源（资产）有偿使用收入</t>
  </si>
  <si>
    <t>上年结转</t>
  </si>
  <si>
    <t>事业收入</t>
  </si>
  <si>
    <t>事业单位经营收入</t>
  </si>
  <si>
    <t>其他收入</t>
  </si>
  <si>
    <t>301</t>
  </si>
  <si>
    <t xml:space="preserve">  工资福利支出</t>
  </si>
  <si>
    <t xml:space="preserve">    基本工资</t>
  </si>
  <si>
    <t xml:space="preserve">    津贴补贴</t>
  </si>
  <si>
    <t xml:space="preserve">    绩效工资</t>
  </si>
  <si>
    <t xml:space="preserve">    机关事业单位基本养老保险缴费</t>
  </si>
  <si>
    <t xml:space="preserve">    职工基本医疗保险缴费</t>
  </si>
  <si>
    <t xml:space="preserve">    其他社会保障缴费</t>
  </si>
  <si>
    <t xml:space="preserve">    住房公积金</t>
  </si>
  <si>
    <t>302</t>
  </si>
  <si>
    <t xml:space="preserve">  商品和服务支出</t>
  </si>
  <si>
    <t xml:space="preserve">    办公费</t>
  </si>
  <si>
    <t xml:space="preserve">    水费</t>
  </si>
  <si>
    <t xml:space="preserve">    电费</t>
  </si>
  <si>
    <t xml:space="preserve">    邮电费</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</si>
  <si>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</si>
  <si>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</si>
  <si>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</si>
  <si>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</si>
  <si>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</si>
  <si>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</si>
  <si>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</si>
  <si>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工会经费</t>
  </si>
  <si>
    <t>31</t>
  </si>
  <si>
    <t xml:space="preserve">    公务用车运行维护费</t>
  </si>
  <si>
    <t>39</t>
  </si>
  <si>
    <t xml:space="preserve">    其他交通费用</t>
  </si>
  <si>
    <t xml:space="preserve">    其他商品和服务支出</t>
  </si>
  <si>
    <t>303</t>
  </si>
  <si>
    <t xml:space="preserve">  对个人和家庭的补助</t>
  </si>
  <si>
    <t xml:space="preserve">    离休费</t>
  </si>
  <si>
    <t xml:space="preserve">    生活补助</t>
  </si>
  <si>
    <t xml:space="preserve">    奖励金</t>
  </si>
  <si>
    <t>大理州卫生监督局</t>
  </si>
  <si>
    <t xml:space="preserve">    手续费</t>
  </si>
  <si>
    <t>大理州血防所</t>
  </si>
  <si>
    <t xml:space="preserve">    印刷费</t>
  </si>
  <si>
    <t>大理州中心血站</t>
  </si>
  <si>
    <t xml:space="preserve">    租赁费</t>
  </si>
  <si>
    <t xml:space="preserve">    委托业务费</t>
  </si>
  <si>
    <t>大理州疾控中心</t>
  </si>
  <si>
    <t xml:space="preserve">    专用材料费</t>
  </si>
  <si>
    <t>大理州人民医院</t>
  </si>
  <si>
    <t xml:space="preserve">02  </t>
  </si>
  <si>
    <t xml:space="preserve">07  </t>
  </si>
  <si>
    <t xml:space="preserve">09  </t>
  </si>
  <si>
    <t xml:space="preserve">    职业年金缴费</t>
  </si>
  <si>
    <t xml:space="preserve">11  </t>
  </si>
  <si>
    <t xml:space="preserve">    公务员医疗补助缴费</t>
  </si>
  <si>
    <t xml:space="preserve">13  </t>
  </si>
  <si>
    <t xml:space="preserve">99  </t>
  </si>
  <si>
    <t xml:space="preserve">    其他工资福利支出</t>
  </si>
  <si>
    <t xml:space="preserve">01  </t>
  </si>
  <si>
    <t xml:space="preserve">04  </t>
  </si>
  <si>
    <t xml:space="preserve">05  </t>
  </si>
  <si>
    <t xml:space="preserve">06  </t>
  </si>
  <si>
    <t xml:space="preserve">15  </t>
  </si>
  <si>
    <t xml:space="preserve">16  </t>
  </si>
  <si>
    <t xml:space="preserve">17  </t>
  </si>
  <si>
    <t xml:space="preserve">18  </t>
  </si>
  <si>
    <t xml:space="preserve">26  </t>
  </si>
  <si>
    <t xml:space="preserve">27  </t>
  </si>
  <si>
    <t xml:space="preserve">     委托业务费</t>
  </si>
  <si>
    <t xml:space="preserve">28  </t>
  </si>
  <si>
    <t xml:space="preserve">31  </t>
  </si>
  <si>
    <t xml:space="preserve">39  </t>
  </si>
  <si>
    <t xml:space="preserve">40  </t>
  </si>
  <si>
    <t xml:space="preserve">    税金及附加费用</t>
  </si>
  <si>
    <t xml:space="preserve">    其他对个人和家庭的补助</t>
  </si>
  <si>
    <t>大理州第二人民医院</t>
  </si>
  <si>
    <t xml:space="preserve">10  </t>
  </si>
  <si>
    <t>大理州中医医院</t>
  </si>
  <si>
    <t xml:space="preserve">    伙食补助费</t>
  </si>
  <si>
    <t xml:space="preserve">03  </t>
  </si>
  <si>
    <t xml:space="preserve">    咨询费</t>
  </si>
  <si>
    <t xml:space="preserve">29  </t>
  </si>
  <si>
    <t xml:space="preserve">    福利费</t>
  </si>
  <si>
    <t xml:space="preserve">    医疗费补助</t>
  </si>
  <si>
    <t>大理州妇幼保健院</t>
  </si>
  <si>
    <t xml:space="preserve">    退休费</t>
  </si>
  <si>
    <t>大理生育健康服务中心</t>
  </si>
  <si>
    <t>表7    部门政府性基金预算支出情况表</t>
  </si>
  <si>
    <t>功能科目</t>
  </si>
  <si>
    <t>政府性基金预算支出</t>
  </si>
  <si>
    <t>科目名称</t>
  </si>
  <si>
    <t>支出总计</t>
  </si>
  <si>
    <t>无</t>
  </si>
  <si>
    <t>表8 财政拨款支出明细表（按经济科目分类）</t>
  </si>
  <si>
    <t>政府预算支出经济分类科目</t>
  </si>
  <si>
    <t>部门预算支出经济分类科目</t>
  </si>
  <si>
    <t>501</t>
  </si>
  <si>
    <t>机关工资福利支出</t>
  </si>
  <si>
    <t>工资奖金津补贴</t>
  </si>
  <si>
    <t>基本工资</t>
  </si>
  <si>
    <t>社会保障缴费</t>
  </si>
  <si>
    <t>津贴补贴</t>
  </si>
  <si>
    <t>住房公积金</t>
  </si>
  <si>
    <t>奖金</t>
  </si>
  <si>
    <t>其他工资福利支出</t>
  </si>
  <si>
    <t>伙食补助费</t>
  </si>
  <si>
    <t>502</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</si>
  <si>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</si>
  <si>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</si>
  <si>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</si>
  <si>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</si>
  <si>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</si>
  <si>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</si>
  <si>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</si>
  <si>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</si>
  <si>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</si>
  <si>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</si>
  <si>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</si>
  <si>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</si>
  <si>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</si>
  <si>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</si>
  <si>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</si>
  <si>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</si>
  <si>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</si>
  <si>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</si>
  <si>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</si>
  <si>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</si>
  <si>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</si>
  <si>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</si>
  <si>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</si>
  <si>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</si>
  <si>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</si>
  <si>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</si>
  <si>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</si>
  <si>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</si>
  <si>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</si>
  <si>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</si>
  <si>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</si>
  <si>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</si>
  <si>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</si>
  <si>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</si>
  <si>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</si>
  <si>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</si>
  <si>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</si>
  <si>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</si>
  <si>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</si>
  <si>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</si>
  <si>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</si>
  <si>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</si>
  <si>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</si>
  <si>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</si>
  <si>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</si>
  <si>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</si>
  <si>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</si>
  <si>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</si>
  <si>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</si>
  <si>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</si>
  <si>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工会经费</t>
  </si>
  <si>
    <t>资本性支出（二）</t>
  </si>
  <si>
    <t>29</t>
  </si>
  <si>
    <t>福利费</t>
  </si>
  <si>
    <t>507</t>
  </si>
  <si>
    <t>对企业补助</t>
  </si>
  <si>
    <t>费用补贴</t>
  </si>
  <si>
    <t>其他交通费用</t>
  </si>
  <si>
    <t>利息补贴</t>
  </si>
  <si>
    <t>40</t>
  </si>
  <si>
    <t>税金及附加费用</t>
  </si>
  <si>
    <t>其他对企业补助</t>
  </si>
  <si>
    <t>508</t>
  </si>
  <si>
    <t>对企业资本性支出</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</si>
  <si>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</si>
  <si>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</si>
  <si>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</si>
  <si>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</si>
  <si>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</si>
  <si>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</si>
  <si>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</si>
  <si>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</si>
  <si>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</si>
  <si>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</si>
  <si>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</si>
  <si>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</si>
  <si>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</si>
  <si>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</si>
  <si>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</si>
  <si>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</si>
  <si>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</si>
  <si>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</si>
  <si>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</si>
  <si>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</si>
  <si>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</si>
  <si>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</si>
  <si>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</si>
  <si>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</si>
  <si>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</si>
  <si>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</si>
  <si>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</si>
  <si>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</si>
  <si>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</si>
  <si>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</si>
  <si>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</si>
  <si>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</si>
  <si>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</si>
  <si>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</si>
  <si>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</si>
  <si>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</si>
  <si>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</si>
  <si>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</si>
  <si>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</si>
  <si>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</si>
  <si>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</si>
  <si>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</si>
  <si>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</si>
  <si>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</si>
  <si>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</si>
  <si>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</si>
  <si>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</si>
  <si>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</si>
  <si>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</si>
  <si>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其他交通工具购置</t>
  </si>
  <si>
    <t>预备费</t>
  </si>
  <si>
    <t>文物和陈列品购置</t>
  </si>
  <si>
    <t>预留</t>
  </si>
  <si>
    <t>无形资产购置</t>
  </si>
  <si>
    <t>599</t>
  </si>
  <si>
    <t>其他支出</t>
  </si>
  <si>
    <t>其他基本建设支出</t>
  </si>
  <si>
    <t>赠与</t>
  </si>
  <si>
    <t>310</t>
  </si>
  <si>
    <t>资本性支出</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</si>
  <si>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</si>
  <si>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</si>
  <si>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</si>
  <si>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</si>
  <si>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</si>
  <si>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</si>
  <si>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</si>
  <si>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</si>
  <si>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</si>
  <si>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</si>
  <si>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</si>
  <si>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</si>
  <si>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</si>
  <si>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其他支出(含补助到县市级)</t>
  </si>
  <si>
    <t>支  出  总  计</t>
  </si>
  <si>
    <t>表9    部门一般公共预算“三公”经费支出情况表</t>
  </si>
  <si>
    <t>项目</t>
  </si>
  <si>
    <t>本年年初预算数</t>
  </si>
  <si>
    <t>上年年初预算数</t>
  </si>
  <si>
    <t>本年预算比上年增减情况</t>
  </si>
  <si>
    <t>增减额</t>
  </si>
  <si>
    <t>增减幅度</t>
  </si>
  <si>
    <t>1.因公出国（境）费</t>
  </si>
  <si>
    <t>-</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</si>
  <si>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</si>
  <si>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</si>
  <si>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</si>
  <si>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</si>
  <si>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二、“三公”经费增减变化原因说明:严格贯彻落实中央八项规定精神，厉行节约，严格控制公务用车运行维护费及接待费。</t>
  </si>
  <si>
    <t>表10    部门整体支出绩效目标表</t>
  </si>
  <si>
    <t>（2020年度）</t>
  </si>
  <si>
    <t>部门名称</t>
  </si>
  <si>
    <t>部门总体目标</t>
  </si>
  <si>
    <t>部门职责</t>
  </si>
  <si>
    <t>大理州卫生健康委主要职责是：(一)贯彻执行国家和省、州有关卫生健康事业发展的法律法规和方针政策,组织拟订健康政策,拟订卫生健康事业发展地方性法规、政府规章草案、政策措施、规划计划和地方标准并组织实施。统筹规划卫生健康资源配置,指导区域卫生健康规划编制和实施。加强卫生健康人才队伍建设。制定并组织实施推进卫生健康基本公共服务均等化、普惠化、便捷化和公共资源向基层延伸等政策措施。(二)协调推进深化医药卫生体制改革,研究提出深化医药卫生体制改革重大方针、政策、措施的建议。组织深化公立医院综合改革,推进管办分离,健全现代医院管理制度制定并组织实施推动卫生健康公共服务提供主体多元化、提供方式多样化的政策措施,提出医疗服务价格政策的建议。(三)制定并组织落实疾病预防控制规划、国家免疫规划以及严重危害人民健康公共卫生问题的于预措施。负责卫生应急工作,组织指导突发公共卫生事件的预防控制和各类突发公共事件的医疗卫生救援。(四)组织拟订并协调落实应对人口老龄化政策措施负责推进老年健康服务体系建设和医养结合工作。(五)贯彻落实国家药物政策和国家基本药物制度,开展药品使用监测、临床综合评价和短缺药品预警,提出药品价格政策和州内药品生产鼓励扶持政策的建议。组织开展食品安全风险监测评估。
(六)负责职责范围内的职业卫生、放射卫生、环境卫生、学校卫生、公共场所卫生、饮用水卫生等公共卫生的监督管理,负责传染病防治监督,健全卫生健康综合监督体系。牵头《烟草控制框架公约》履约工作。(七)制定医疗机构、医疗服务行业管理办法并监督实施,建立医疗服务评价和监督管理体系。会同有关部门贯彻执行卫生健康专业技术人员资格标准。制定并组织实施医疗服务规范、标准和卫生健康专业技术人员执业规则、服务规范。(八)负责计划生育管理和服务工作,开展人口监测预警,研究提出人口与家庭发展相关政策建议,贯彻落实计划生育政策。(九)指导地方卫生健康工作,指导基层医疗卫生、妇幼健康服务体系和全科医生队伍建设。推进卫生健康科技创新发展。(十)贯彻落实国家中医药法律法规、规章政策,起草中医药地方性法规并组织实施。拟订中医药发展总体规划和目标,负责综合管理中医(含中西医结合、民族医,下同)医疗、教育、科研、文化建设、对外交流合作等工作。参与拟订中医药产业发展政策。(十一)建立健全艾滋病防治工作机制,组织开展艾滋病防治宣传教育.</t>
  </si>
  <si>
    <r>
      <rPr>
        <b/>
        <sz val="11"/>
        <color indexed="8"/>
        <rFont val="宋体"/>
        <charset val="134"/>
      </rPr>
      <t>总体绩效目标（20</t>
    </r>
    <r>
      <rPr>
        <b/>
        <sz val="11"/>
        <color indexed="8"/>
        <rFont val="宋体"/>
        <charset val="134"/>
      </rPr>
      <t>20</t>
    </r>
    <r>
      <rPr>
        <b/>
        <sz val="11"/>
        <color indexed="8"/>
        <rFont val="宋体"/>
        <charset val="134"/>
      </rPr>
      <t>-20</t>
    </r>
    <r>
      <rPr>
        <b/>
        <sz val="11"/>
        <color indexed="8"/>
        <rFont val="宋体"/>
        <charset val="134"/>
      </rPr>
      <t>22</t>
    </r>
    <r>
      <rPr>
        <b/>
        <sz val="11"/>
        <color indexed="8"/>
        <rFont val="宋体"/>
        <charset val="134"/>
      </rPr>
      <t>年期间）</t>
    </r>
  </si>
  <si>
    <t xml:space="preserve">1抓好医药卫生体制改革:深化公立医院综合改革，祥云县为现代医院管理制度，公立医院医疗服务收入（不含药品、耗材、检查、化验收入）占医疗收入比例16个，协调推进医疗价格、人事薪酬、药品流通、医保支付改革，提高医疗卫生服务质量。2.抓好健康扶贫工作:通过健康扶贫已实现减贫目标人口42872人，减贫率77.4%,将患有地方病的建档立卡患者全部纳入大病专项救治范围，救治率不低于98%。，“先诊疗后付费”、“一站式”结算等服务措施让建档立卡贫困群众得到更多实惠和方便。3.抓好疾病防控和卫生应急工作：共组建州级紧急医学救援队10支175人，成立了突发事件卫生应急专家组，下设卫生应急管理、突发公共卫生事件处置、突发事件紧急医学救援3个专业组，开展人禽流感、SARS等突发急性传染病和不明原因疾病应急检测任务80份、风险评估和排查及疫情处置工作，切实做到及时、有效、科学处置疫情，;传染病发病率控制在全省同期平均水平以下，全州达到消除血吸虫病水平，全面完成并巩固好艾滋病防治“三个90%”的工作目标,高血压、糖尿病、严重精神障碍、肺结核四种疾病的管理率不低于90%。4.抓好医疗服务水平提升:做好医师资格、护士资格考试合格人员执业注册工作，当年住院医师规范化培训在培（不含新招收）人数137人，开展“互联网+医疗健康”为民便民惠民活动；累计建成省级以上临床重点专科专病60个,完成村卫生室建设工作任务数60个，当年农村订单定向免费医学生计划新招收人数14人，（国家本科计划，当年助理全科医生培训在培（不含新招收）人数37（按定向州市）;5.中医药事业持续创新发展	:建成15个省级中医临床重点专科专病；基层医疗卫生机构中医综合服务区（中医馆）建设4个；贫困地区县级中医医院服务能力提升建设9个；中医药骨干人才数量8个；中医医术确有专长考核工作完成162人；中医药传承与创新人才培养平台建设数量1个；6.抓实全民健康素养工程工作：确保贫困地区农村妇女“两癌”检查目标人群覆盖率达45%以上，免费孕前优生健康检查目标人群覆盖率达80%以上，新生儿访视20654人、适龄人群国家免疫规划疫苗接种率率≥90%，居民电子健康档案建档率≥80%，0-6岁儿童健康管理率≥85%，全州共有生育二孩6739人，享受计划生育各项奖励的对象为274869人（户）。</t>
  </si>
  <si>
    <t>部门年度重点工作任务</t>
  </si>
  <si>
    <t>任务名称</t>
  </si>
  <si>
    <t>主要内容</t>
  </si>
  <si>
    <t>申报金额（万元）</t>
  </si>
  <si>
    <t>总额</t>
  </si>
  <si>
    <t>其他资金</t>
  </si>
  <si>
    <t>抓好医药卫生体制改革</t>
  </si>
  <si>
    <t>深化公立医院综合改革，公立医院医疗服务收入（不含药品、耗材、检查、化验收入）占医疗收入比例16个，州医院、州中医院、州二院已按要求接入全国、全省三级公立医院绩效考核信息系统，祥云县为现代医院管理制度，协调推进医疗价格、人事薪酬、药品流通、医保支付改革，提高医疗卫生服务质量。</t>
  </si>
  <si>
    <t>800.00</t>
  </si>
  <si>
    <t>0.00</t>
  </si>
  <si>
    <t>抓好健康扶贫工作</t>
  </si>
  <si>
    <t>通过健康扶贫已实现减贫目标人口42872人，减贫率77.4%,将患有地方病的建档立卡患者全部纳入大病专项救治范围，救治率不低于98%。，“先诊疗后付费”、“一站式”结算等服务措施让建档立卡贫困群众得到更多实惠和方便。</t>
  </si>
  <si>
    <t>819.72</t>
  </si>
  <si>
    <t>抓好疾病防控和卫生应急工作</t>
  </si>
  <si>
    <t>抓好疾病防控和卫生应急工作：共组建州级紧急医学救援队10支175人，成立了突发事件卫生应急专家组，下设卫生应急管理、突发公共卫生事件处置、突发事件紧急医学救援3个专业组，开展人禽流感、SARS等突发急性传染病和不明原因疾病应急检测任务80份、风险评估和排查及疫情处置工作，切实做到及时、有效、科学处置疫情，;传染病发病率控制在全省同期平均水平以下，全州达到消除血吸虫病水平，全面完成并巩固好艾滋病防治“三个90%”的工作目标,高血压、糖尿病、严重精神障碍、肺结核四种疾病的管理率不低于90%。</t>
  </si>
  <si>
    <t>750.00</t>
  </si>
  <si>
    <t>抓好医疗服务水平提升</t>
  </si>
  <si>
    <t>做好医师资格、护士资格考试合格人员执业注册工作，当年住院医师规范化培训在培（不含新招收）人数137人，开展“互联网+医疗健康”为民便民惠民活动；累计建成省级以上临床重点专科专病60个,完成村卫生室建设工作任务数60个，当年农村订单定向免费医学生计划新招收人数14人，（国家本科计划，当年助理全科医生培训在培（不含新招收）人数37（按定向州市）</t>
  </si>
  <si>
    <t>764.00</t>
  </si>
  <si>
    <t xml:space="preserve">中医药事业持续创新发展	</t>
  </si>
  <si>
    <t>建成15个省级中医临床重点专科专病；基层医疗卫生机构中医综合服务区（中医馆）建设4个；贫困地区县级中医医院服务能力提升建设9个；中医药骨干人才数量8个；中医医术确有专长考核工作完成162人；中医药传承与创新人才培养平台建设数量1个</t>
  </si>
  <si>
    <t>255.00</t>
  </si>
  <si>
    <t>抓实全民健康素养工程工作</t>
  </si>
  <si>
    <t>确保贫困地区农村妇女“两癌”检查目标人群覆盖率达45%以上，免费孕前优生健康检查目标人群覆盖率达80%以上，新生儿访视20654人、适龄人群国家免疫规划疫苗接种率率≥90%，居民电子健康档案建档率≥80%，0-6岁儿童健康管理率≥85%，全州共有生育二孩6739人，享受计划生育各项奖励的对象为274869人（户）</t>
  </si>
  <si>
    <t>1484.00</t>
  </si>
  <si>
    <t>部门年度目标</t>
  </si>
  <si>
    <t>年度绩效目标</t>
  </si>
  <si>
    <t/>
  </si>
  <si>
    <t>部门整体支出绩效指标</t>
  </si>
  <si>
    <t>项目绩效指标</t>
  </si>
  <si>
    <t>指标值</t>
  </si>
  <si>
    <t>说明</t>
  </si>
  <si>
    <t>一级指标</t>
  </si>
  <si>
    <t>二级指标</t>
  </si>
  <si>
    <t>三级指标</t>
  </si>
  <si>
    <t>产出指标</t>
  </si>
  <si>
    <t>数量指标</t>
  </si>
  <si>
    <t xml:space="preserve">公立医院医疗服务收入（不含药品、耗材、检查、化验收入）占医疗收入比例</t>
  </si>
  <si>
    <t>16个</t>
  </si>
  <si>
    <t xml:space="preserve">国家卫生健康委体改司关于改进2018年度公立医院综合改革效果评价方法的通知（国卫体改便函〔2019〕24号）</t>
  </si>
  <si>
    <t>祥云县为现代医院管理制度试点医院</t>
  </si>
  <si>
    <t>1个</t>
  </si>
  <si>
    <t>工作任务</t>
  </si>
  <si>
    <t>州医院、州中医院、州二院已按要求接入全国、全省三级公立医院绩效考核信息系统，</t>
  </si>
  <si>
    <t>3所</t>
  </si>
  <si>
    <t>累计建成省级以上临床重点专科专病任务数</t>
  </si>
  <si>
    <t>60个</t>
  </si>
  <si>
    <t>云南省卫生健康委《关于开展2020年省级临床重点专科建设项目申报和推荐工作的通知》</t>
  </si>
  <si>
    <t>完成村卫生室建设工作任务数60个</t>
  </si>
  <si>
    <t>大理人民政府办公室《关于进一步加强乡村医生队伍建设的实施意见》、</t>
  </si>
  <si>
    <t>当年农村订单定向免费医学生计划新招收人数（国家本科计划，按定向州市）</t>
  </si>
  <si>
    <t>14人</t>
  </si>
  <si>
    <t>能力提升工程</t>
  </si>
  <si>
    <t>中医药骨干人才数量</t>
  </si>
  <si>
    <t>8个</t>
  </si>
  <si>
    <t>中医药服务能力提升工程</t>
  </si>
  <si>
    <t>贫困地区县级中医医院服务能力提升建设</t>
  </si>
  <si>
    <t>9个</t>
  </si>
  <si>
    <t>基层医疗卫生机构中医综合服务区（中医馆）建设</t>
  </si>
  <si>
    <t>4个</t>
  </si>
  <si>
    <t>重点支持基层医疗卫生机构开展中医药特色优势服务能力建设</t>
  </si>
  <si>
    <t>当年住院医师规范化培训在培（不含新招收）人数</t>
  </si>
  <si>
    <t>137人</t>
  </si>
  <si>
    <t>适龄人群国家免疫规划疫苗接种率</t>
  </si>
  <si>
    <t>≥90%</t>
  </si>
  <si>
    <t>惠民政策</t>
  </si>
  <si>
    <t>贫困地区农村妇女“两癌”检查目标人群覆盖率达45%以上</t>
  </si>
  <si>
    <t>45%以上</t>
  </si>
  <si>
    <t>享受计划生育各项奖励的对象</t>
  </si>
  <si>
    <t>274869人（户）。</t>
  </si>
  <si>
    <t>0-6岁儿童健康管理率</t>
  </si>
  <si>
    <t>≥85%</t>
  </si>
  <si>
    <t>居民电子健康档案建档率</t>
  </si>
  <si>
    <t>≥80%</t>
  </si>
  <si>
    <t>建成省级中医临床重点专科专病任务数</t>
  </si>
  <si>
    <t>15个</t>
  </si>
  <si>
    <t>民生工程</t>
  </si>
  <si>
    <t>鼠疫、SARS和人禽流感疫情监测任务完成份数</t>
  </si>
  <si>
    <t>80份</t>
  </si>
  <si>
    <t>公共卫生服务项目</t>
  </si>
  <si>
    <t>健康扶贫已实现减贫目标人口数</t>
  </si>
  <si>
    <t>42872人</t>
  </si>
  <si>
    <t>关于印发《云南省健康扶贫行动计划（2016-2020年）》的通知</t>
  </si>
  <si>
    <t>当年助理全科医生培训在培（不含新招收）人数</t>
  </si>
  <si>
    <t>37人</t>
  </si>
  <si>
    <t>中医药传承与创新人才培养平台建设数量</t>
  </si>
  <si>
    <t>中医医术确有专长考核工作完成人数</t>
  </si>
  <si>
    <t>162人</t>
  </si>
  <si>
    <t xml:space="preserve">中医医术确有专长人员医师资格考核注册管理暂行办法</t>
  </si>
  <si>
    <t>免费孕前优生健康检查目标人群覆盖率达80%以上</t>
  </si>
  <si>
    <t>80%以上</t>
  </si>
  <si>
    <t>新生儿访视人数</t>
  </si>
  <si>
    <t>20654人</t>
  </si>
  <si>
    <t>全州共有生育二孩人数</t>
  </si>
  <si>
    <t>6739人</t>
  </si>
  <si>
    <t>质量指标</t>
  </si>
  <si>
    <t>及时发现报告或有效处置人禽流感、SARS等突发急性传染病疫情</t>
  </si>
  <si>
    <t>100%</t>
  </si>
  <si>
    <t>应急条例</t>
  </si>
  <si>
    <t>全面完成并巩固好艾滋病防治“的工作目标；</t>
  </si>
  <si>
    <t>“三个90%”</t>
  </si>
  <si>
    <t>培训计划完成率</t>
  </si>
  <si>
    <t>人才培养合格率</t>
  </si>
  <si>
    <t>≥95%</t>
  </si>
  <si>
    <t>建设项目合格率</t>
  </si>
  <si>
    <t>≥100%</t>
  </si>
  <si>
    <t>检测任务完成率（%）</t>
  </si>
  <si>
    <t>高血压、糖尿病、严重精神障碍、肺结核四种疾病的管理率不低于90%</t>
  </si>
  <si>
    <t>不低于90%</t>
  </si>
  <si>
    <t>惠民工程</t>
  </si>
  <si>
    <t>通过健康扶贫减贫率</t>
  </si>
  <si>
    <t>达到77.4%,</t>
  </si>
  <si>
    <t>时效指标</t>
  </si>
  <si>
    <t>资金发放到位率</t>
  </si>
  <si>
    <t>及时完成率</t>
  </si>
  <si>
    <t>项目周期</t>
  </si>
  <si>
    <t>1年</t>
  </si>
  <si>
    <t>鼠疫、人禽流感等突发急性传染病疫情处置及时率</t>
  </si>
  <si>
    <t>成本指标</t>
  </si>
  <si>
    <t>住院医师规范化培训和专科医师规范化培训中央财政补助标准</t>
  </si>
  <si>
    <t>3万元/人/年</t>
  </si>
  <si>
    <t>农村订单定向免费医学生中央财政补助标准</t>
  </si>
  <si>
    <t>0.8万元/人/年</t>
  </si>
  <si>
    <t xml:space="preserve">公立医院资产负债率</t>
  </si>
  <si>
    <t xml:space="preserve">较上年降低</t>
  </si>
  <si>
    <t>助理全科医生培训中央财政补助标准</t>
  </si>
  <si>
    <t>2万元/人/年</t>
  </si>
  <si>
    <t>效益指标</t>
  </si>
  <si>
    <t>社会效益指标</t>
  </si>
  <si>
    <t>传染病发病率控制在全省同期平均水平以下，全力巩固传播阻断成果</t>
  </si>
  <si>
    <t>参培住院医师、专科医师业务水平</t>
  </si>
  <si>
    <t>明显提高</t>
  </si>
  <si>
    <t>参培助理全科医生业务水平</t>
  </si>
  <si>
    <t>提高明显</t>
  </si>
  <si>
    <t xml:space="preserve">公立医院平均住院日</t>
  </si>
  <si>
    <t xml:space="preserve">较上年缩短</t>
  </si>
  <si>
    <t>中医药专业技术人员职业素质</t>
  </si>
  <si>
    <t>得到一定提高</t>
  </si>
  <si>
    <t>家庭发展能力</t>
  </si>
  <si>
    <t>中医药人才技术水平</t>
  </si>
  <si>
    <t>农村订单定向免费医学毕业生按照培养协议到基层的就业率</t>
  </si>
  <si>
    <t>≧90%</t>
  </si>
  <si>
    <t>开展问题攻坚，合力提升农村贫困人口医疗保障水平和贫困地区医疗卫生服务能力，“先诊疗后付费”</t>
  </si>
  <si>
    <t>“一站式”结算等服务措施让建档立卡贫困群众得到更多实惠和方便。</t>
  </si>
  <si>
    <t>做好医师资格、护士资格考试合格人员执业注册工作</t>
  </si>
  <si>
    <t>每年1次</t>
  </si>
  <si>
    <t>办法</t>
  </si>
  <si>
    <t xml:space="preserve">公立医院百元医疗收入的医疗支出（不含药品收入）</t>
  </si>
  <si>
    <t>可持续影响指标</t>
  </si>
  <si>
    <t>将患有地方病的建档立卡患者全部纳入大病专项救治范围，救治率不低于98%，</t>
  </si>
  <si>
    <t>救治率不低于98%</t>
  </si>
  <si>
    <t>实现收支平衡的公立医院占比</t>
  </si>
  <si>
    <t>较上年提高</t>
  </si>
  <si>
    <t>国家卫生健康委体改司关于改进2018年度公立医院综合改革效果评价方法的通知（国卫体改便函〔2019〕24号）</t>
  </si>
  <si>
    <t>全州达到消除血吸虫病水平</t>
  </si>
  <si>
    <t>公共服务卫生服务</t>
  </si>
  <si>
    <t>中医药服务能力</t>
  </si>
  <si>
    <t>提高</t>
  </si>
  <si>
    <t xml:space="preserve">基层医疗卫生机构诊疗人次数占医疗卫生机构诊疗总人次数的比例</t>
  </si>
  <si>
    <t xml:space="preserve">较上年提高</t>
  </si>
  <si>
    <t>表11    州本级项目支出绩效目标表</t>
  </si>
  <si>
    <t>单位名称、项目名称</t>
  </si>
  <si>
    <t>项目目标</t>
  </si>
  <si>
    <t>绩效指标值设定依据及数据来源</t>
  </si>
  <si>
    <t>大理州老龄事业发展经费及老龄事业工作经费</t>
  </si>
  <si>
    <t xml:space="preserve">总体目标:《大理州老龄事业发展“十二五”规划》第五款第二项“加大对老龄事业的投入力度”中规定：“州、县（市）各级人民政府要把老龄工作经费和老龄事业发展的投入纳入财政预算；云南省对我州老龄工作考核中明确将老龄工作经费和老龄事业发展的投入纳入财政预算作为考核目标。						
年度目标：《大理州老龄事业发展“十二五”规划》第五款第二项“加大对老龄事业的投入力度”中规定：“州、县（市）各级人民政府要把老龄工作经费和老龄事业发展的投入纳入财政预算；云南省对我州老龄工作考核中明确将老龄工作经费和老龄事业发展的投入纳入财政预算作为考核目标。						
</t>
  </si>
  <si>
    <t>《云南省老年人权益保障条例</t>
  </si>
  <si>
    <t>60周岁以上的公民。</t>
  </si>
  <si>
    <t>《云南省老年人权益保障条例》、《中华人民共和国老年人权益保障法》</t>
  </si>
  <si>
    <t>将老龄事业纳入国民经济和社会发展规划，将老年人权益保障工作纳入绩效考核</t>
  </si>
  <si>
    <t>老龄事业发展经费列入财政预算，建立稳定的经费保障机制</t>
  </si>
  <si>
    <t>赡养人应当履行对老年人经济上供养的义务，保证老年人正常的生活水平</t>
  </si>
  <si>
    <t>对与其分开居住的无收入或者低收入老年人，按月或者按约定时间给付赡养费，提供必需的生活物品。</t>
  </si>
  <si>
    <t>保障全州老龄各项工作任务完成</t>
  </si>
  <si>
    <t>2020年12月前完成</t>
  </si>
  <si>
    <t>按全州老龄工作绩效目标考核标准要求完成</t>
  </si>
  <si>
    <t>乡村医生订单定向免费培养项目</t>
  </si>
  <si>
    <t xml:space="preserve">总体目标:按照“保基本、强基层、建机制”的要求，进一步明确乡村医生功能定位，加强医疗卫生服务监管，建立激励机制，稳定和优化乡村医生队伍，全面提升村级医疗卫生服务水平。为农村居民提供安全、有效、方便、价廉的基本医疗服务和均等化的基本公共卫生服务，不断提升农村居民基本医疗服务的公平性和可及性。 
年度目标：以实用技能和全科医学基本知识为重点，大力开展乡村医生免费定单生的培养，不断提升后备人才受教育程度和专业水平，加快乡村医生队伍向执业（助理）医师转化，为筑牢农村医疗卫生服务“网底”、综合素质和服务能力明显提高，加快推进基层医改进程，提供医疗卫生服务保障。 </t>
  </si>
  <si>
    <t>以实用技能和全科医学基本知识为重点，大力开展乡村医生免费定单生的培养，不断提升后备人才受教育程度和专业水平</t>
  </si>
  <si>
    <t>按照“保基本、强基层、建机制”的要求，进一步明确乡村医生功能定位</t>
  </si>
  <si>
    <t>大理州乡村医生订单定向免费培养工作实施方案</t>
  </si>
  <si>
    <t>培养任务由大理卫生学校承担，单独编班组织教学。</t>
  </si>
  <si>
    <t>为农村居民提供安全、有效、方便、价廉的基本医疗服务和均等化的基本公共卫生服务</t>
  </si>
  <si>
    <t>《大理州人民政府办公室关于进一步加强乡村医生队伍建设的实施意见》</t>
  </si>
  <si>
    <t>逢单数年计划培养农村医学生</t>
  </si>
  <si>
    <t>120人</t>
  </si>
  <si>
    <t>逢双数年计划培养农村医学生</t>
  </si>
  <si>
    <t>60人</t>
  </si>
  <si>
    <t>州级财政每生每年补助780元</t>
  </si>
  <si>
    <t>血吸虫病防治项目</t>
  </si>
  <si>
    <t xml:space="preserve">总体目标: 2020年全州达到消除血吸虫病水平，2024年达到消除血吸虫病标准。
    具体目标
    1.巩固传播阻断成果，严防疫情反弹；
    2.巍山、洱源、大理、鹤庆4县市年内达到消除血吸虫病水平，全州全面达标消除血吸虫病水平。
    3.全州新增86个行政村达到消除血吸虫病标准，其中巍山县40个村、洱源县8个村、大理市24个村、南涧5个村、弥渡9个村。  "			
年度目标： 1.不出现新感染的病人、病畜，查不到感染性钉螺；   2.巍山、洱源、大理、鹤庆4县市每年钉螺面积较上年纯降10%；南涧、弥渡、祥云3县每年钉螺面积较上年纯降20%；剑川、宾川、漾濞、云龙继续保持“无螺”状态；   3.全州完成查螺1.5亿㎡，药物灭螺6500万㎡，询检查病45万人次，血检查病14万人次，粪检查病3.5万人次，预防性治疗3万人次，晚血救治130人次，举办健康教育和相关人员培训班20期次。"		</t>
  </si>
  <si>
    <t>春秋两季各开展一次查螺，查清清理分布范围，指导灭螺工作开展。</t>
  </si>
  <si>
    <t>年内计划查螺1.5亿㎡</t>
  </si>
  <si>
    <t>巍山2900万㎡，洱源2900万㎡，大理2500万㎡，鹤庆2100万㎡，南涧800万㎡，弥渡1650万㎡，剑川300万㎡，宾川300万㎡，祥云1650万㎡，漾濞15万㎡，云龙15万㎡，永平10万㎡。</t>
  </si>
  <si>
    <t>实施药物灭螺，压缩钉螺面积和降低钉螺密度不低于10%，不出现阳性钉螺。</t>
  </si>
  <si>
    <t>年内计划药物灭螺6500万㎡</t>
  </si>
  <si>
    <t>巍山1700万㎡，洱源1700万㎡，大理850万㎡，鹤庆750万㎡，南涧250万㎡，弥渡750万㎡，祥云500万㎡，剑川30万㎡，宾川30万㎡。</t>
  </si>
  <si>
    <t>用询检法，开展筛查，询检阳性者全部进行血清学过筛，血清学阳性者全部进行粪检。</t>
  </si>
  <si>
    <t>年内计划询检查45万人次</t>
  </si>
  <si>
    <t>巍山11万人次，洱源8万人次，大理10万人次，鹤庆7万人次，南涧2万人次，弥渡3.5万人次，祥云2万人次，剑川1万人次，宾川0.7万人次。漾濞、云龙、永平3县结合实际开展流行人口监测，不下具体任务指标。</t>
  </si>
  <si>
    <t>开展疫情监测，掌握疫情变化动态</t>
  </si>
  <si>
    <t>全州每年设立24个疫情监测点，开展疫情监测</t>
  </si>
  <si>
    <t>巍山3，洱源3，大理3，鹤庆3，南涧2，弥渡3，祥云3，剑川1，宾川1、漾濞1、云龙1</t>
  </si>
  <si>
    <t>对存活晚期病人开展医疗救助，改善病人症状</t>
  </si>
  <si>
    <t>计划救治晚期病人130人次</t>
  </si>
  <si>
    <t>巍山50人次，洱源60人次，大理10人次，鹤庆10人次</t>
  </si>
  <si>
    <t>卫生高职推荐和评审工作经费</t>
  </si>
  <si>
    <t>总体目标:客观公正评价卫生计生专业技术人员的能力水平和业绩贡献，培养造就医德高尚、业务精湛、技术过硬的高素质卫生计生人才队伍。
年度目标：完成大理州卫生高职推荐和基层评审工作，需要支付：材料审核工作人员、评审考家和评审工作人员劳务补助，评审考家和工作人员餐费、住宿费以及会议室租金等共计10万元。</t>
  </si>
  <si>
    <t>预计2020年有70人进入大理州基层卫生高级职称评审委员会评审</t>
  </si>
  <si>
    <t>评审70人</t>
  </si>
  <si>
    <t>云南省人社厅、卫计委关于</t>
  </si>
  <si>
    <t>客观公正地评价卫生计生专业技术人员的能力水平和业绩贡献，培养造就医德高尚、业绩精湛、技术过硬的高素质卫生计生人才队伍，促进医疗卫生事业发展。</t>
  </si>
  <si>
    <t>2020年12月31日前完成</t>
  </si>
  <si>
    <t>促进医疗卫生事业发展，更好地满足基层对医疗保健服务的需求。基层高级职称评审结合基层卫生计生工作实际，突出卫生计生专业技术人才在常见病的诊疗能力和水平</t>
  </si>
  <si>
    <t>促进医疗卫生事业发展，更好地满足基层对医疗保健服务的需求。基层高级职称评审结合基</t>
  </si>
  <si>
    <t>云南省人社厅、卫计委关于印发《云南省基层卫生高级职称评审办法》的通知</t>
  </si>
  <si>
    <t>预计2020年有350人进入大理州卫生技术高级职称推荐委员会推荐评审</t>
  </si>
  <si>
    <t>评审350人</t>
  </si>
  <si>
    <t>根据云南省人社厅、卫计委关于印发《云南省卫生技术高级职称评审条件》的通知，预计符合条件人数</t>
  </si>
  <si>
    <t>标准化村卫生室建设项目（含脱贫村卫生室建设）</t>
  </si>
  <si>
    <t xml:space="preserve">总体目标:落实国家医疗服务和医疗保障政策，保障贫困人口享有基本医疗卫生服务，努力防止因病致贫、因病返贫。到2019年前，基本完成11个贫困县县级医院、33个贫困乡镇卫生院标准化建设，贫困村卫生室标准化率,达100%。新建设（改扩建）村卫生室经州级相关部门验收合格后，州级财政对建设面积不低于180平方米每室补助10万元，改扩建的补助5万元，争取用10年时间，全面完成建设任务。			
年度目标：从2020年开始，新建（改扩建）的村卫生室经州级相关部门验收合格后，州级财政对新建设的面积不低于180平方米的村卫生室，按照每室10万元的标准进行补助，对于改扩建的村卫生室按照每室5万元的标准进行补助,		2020年需要验收20新建村卫生室60个，每个按10万元的标准进行补助,需要资金600万元，其他改扩建16个村卫生室，按5万元的标准进行补助，需要资金80万元。需要资金680万元。			
</t>
  </si>
  <si>
    <t>贫困村卫生室标准化率</t>
  </si>
  <si>
    <t>大理州卫生和计划生育健康扶贫工作实施方案</t>
  </si>
  <si>
    <t>完成新建村卫生室建设</t>
  </si>
  <si>
    <t>完成新建村卫生室建设补助</t>
  </si>
  <si>
    <t>10万元/个</t>
  </si>
  <si>
    <t>5万元/个</t>
  </si>
  <si>
    <t>完成改扩建16个村卫生室建设补助</t>
  </si>
  <si>
    <t>2020年工作目标</t>
  </si>
  <si>
    <t>艾滋病防治项目（含红十字会预防同伴教育培训15万元）</t>
  </si>
  <si>
    <t>总体目标:目标1：全面完成省政府下达的防艾责任目标任务目标2：达到第四轮防艾人民战争的阶段性目标目标3：为到2020年实现3个“90%”打好基础
年度目标：目标1：HIV检测人数占当地常驻人口比例达到25%以上；
目标2：新增抗病毒治疗:600人；存活感染者和病人接受抗病毒治疗的比例达到80%；抗病毒治疗病人治疗有效率达到85%；
目标3:：暗娼和男男性行为人群等高危人群有效干预措施覆盖率平均达到90%；
目标4：母婴阻断覆盖率达98%以上，孕产妇和结婚登记人群HIV筛查个37000人；
目标5：宾馆、客栈安全套摆放率达95%以上；
目标6：中医药治疗艾滋病人930人。</t>
  </si>
  <si>
    <t>促进社会力量参与防艾工作</t>
  </si>
  <si>
    <t>将防治艾滋病政府购买社会组织服务工作纳入防治工作总体规划</t>
  </si>
  <si>
    <t>《大理州第四轮防治艾滋病人民战争实施方案（2016-2020年》</t>
  </si>
  <si>
    <t>诊断发现并知晓自身感染状况的感染者和病人比例</t>
  </si>
  <si>
    <t>90%以上</t>
  </si>
  <si>
    <t>中共大理州委 大理州人民政府关于印发《大理州第四轮防治艾滋病人民战争实施方案（2016-2020年）》的通知</t>
  </si>
  <si>
    <t>接受抗病毒治疗的感染者和病人治疗成功率</t>
  </si>
  <si>
    <t>符合治疗条件的感染者和病人接受抗病毒治疗比例</t>
  </si>
  <si>
    <t>实行综合治理、科学防治，努力实现防治艾滋病工作的阶段性目标和任务。</t>
  </si>
  <si>
    <t>大财政投入，将防治艾滋病经费纳入“十四五”规划和本级财政年度预算</t>
  </si>
  <si>
    <t>《大理州第四轮防治艾滋病人民战争实施方案（2016-2020年）》</t>
  </si>
  <si>
    <t>《健康大理》电视栏目制作费及《健康大理报》编印费</t>
  </si>
  <si>
    <t>总体目标:通过多形式、多渠道的宣传形式，营造良好的计划生育舆论环境，充分发挥宣传在卫生、计生工作中的先导作用。通过《健康大理》电视、报刊宣传，“计划生育药具三下乡”等多种形式的宣传活动，把医药卫生体制改革、健康扶贫、家庭医生签约、健康素养、健康促进、计划生育政策法规、优生优育、避孕节育、生殖保健等知识传播到广大人民群众当中，倡导健康文明生活方式，预防控制重大疾病。
年度目标：    通过多形式、多渠道的宣传形式，营造良好的计划生育舆论环境，充分发挥宣传在卫生、计生工作中的先导作用。通过《健康大理》电视、报刊宣传，“计划生育药具三下乡”等多种形式的宣传活动，把医药卫生体制改革、健康扶贫、家庭医生签约、健康素养、健康促进、计划生育政策法规、优生优育、避孕节育、生殖保健等知识传播到广大人民群众当中，倡导健康文明生活方式，预防控制重大疾病。</t>
  </si>
  <si>
    <t>通过《健康大理》电视、报刊宣传</t>
  </si>
  <si>
    <t>《中共大理州委 大理州人民政府关于创建全国统筹解决人口问题示范区实施意见》</t>
  </si>
  <si>
    <t>普及率达100%</t>
  </si>
  <si>
    <t>《健康大理》电视栏目制作</t>
  </si>
  <si>
    <t>与大理电视台签订的制作合作协议</t>
  </si>
  <si>
    <t>通过多形式、多渠道的宣传形式，营造良好的计划生育舆论环境，充分发挥宣传在卫生、计生工作中的先导作用</t>
  </si>
  <si>
    <t>把医药卫生体制改革、健康扶贫、家庭医生签约、健康素养、健康促进、计划生育政策法规、优生优育、避孕节育、生殖保健等知识传播到广大人民群众当中，倡导健康文明生活方式，预防控制重大疾病。</t>
  </si>
  <si>
    <t>《中共中央 国务院关于实施全面两孩政策改革完善计划生育服务管理的决定》（中发〔2015〕40号）</t>
  </si>
  <si>
    <t>《健康大理》报发行</t>
  </si>
  <si>
    <t>12期</t>
  </si>
  <si>
    <t>与天龙印务签订的印刷合同</t>
  </si>
  <si>
    <t>健康扶贫工作经费</t>
  </si>
  <si>
    <t>总体目标:让困难群众切切实实感受到了党和政府的温暖。要继续加大工作推进力度，按照范围精准、对象精准、措施精准等要求，对现有的贫困群体进行梳理，对生活上确实有困难的逐渐纳入包扶范围，对已经脱贫的进行调整；要针对困难程度研究精准的包扶措施，对具有一定劳动能力的群体要重点从技能培训、促进就业的角度扶持，对因病致贫、完全丧失劳动能力的群体，要研究一套政策措施，让这部分群体有生活保障和就医渠道。在做好政府保障扶贫工作的同时，宣传部门要加强先进典型报道，弘扬社会正能量，让全社会都参与到“三包一联系”和精准扶贫工作中。
年度目标：认真贯彻落实各级党委、政府有关脱贫攻坚工作的精神和要求，充分利用各种媒体、社会宣传方式和传播手段，广泛宣传引导广大群众共同参与，为全州健康扶贫工作的胜利推进提供良好的舆论氛围和精神动力。加强健康扶贫督导、考核，政策培训。</t>
  </si>
  <si>
    <t>努力提高贫困地区人民群众健康水平，促进人口长期均衡发展</t>
  </si>
  <si>
    <t>政策知晓率90%以上</t>
  </si>
  <si>
    <t>坚持把人民健康放在优先发展的战略地位，提升人民群众的幸福感。</t>
  </si>
  <si>
    <t>新农合参合率稳定在98%以上</t>
  </si>
  <si>
    <t>2020年，县、乡、村三级卫生计生服务网络基本健全</t>
  </si>
  <si>
    <t>县、乡、村三级卫生计生服务网络健全</t>
  </si>
  <si>
    <t>通过合力攻坚，切实提升农村贫困人口医疗保障水平和贫困地区医疗卫生服务能力</t>
  </si>
  <si>
    <t>成41.77万人的建档立卡任务</t>
  </si>
  <si>
    <t>注重精准扶贫，加大政策倾斜和资金投入</t>
  </si>
  <si>
    <t>到2020年，县、乡、村三级卫2020年，县、乡、村三级卫生计生服务网络基本健全生计生服务网络基本健全</t>
  </si>
  <si>
    <t>农村订单定向医学生免费培养项目</t>
  </si>
  <si>
    <t xml:space="preserve">总体目标:通过实施农村订单定向医学生免费培养从事全科医疗的卫生人才，以提高人民群众健康水平和适应服务需求为导向，逐步提高和改善农村基层医疗卫生技术人员专业素质和服务水平，为每个乡镇卫生院、社区卫生服务中心、县级综合医院和县级中医医院各培养1名本科学历医生；为每个乡镇卫生院再培养1名专科学历医生。
年度目标： 根据《云南省农村订单定向医学生免费培养工作实施办法》和《云南省基层卫生人才培养实施方案》，在我省6所院校通过5年制本科和3年制专科开展订单定向医学生免费培养工作，重点为乡镇为卫生院培养从事全科医疗的卫生人才。2020年省属项目在读54人，其中省属项目本科51人（州级配套5000元/年·人），省属项目专科3人（州级配套860元/年·人）。		</t>
  </si>
  <si>
    <t>州级财政补助资金54人</t>
  </si>
  <si>
    <t>州级财政承担0.5万元/人、年</t>
  </si>
  <si>
    <t>大理州卫生局 大理州财政局 大理州教育局《转发关于开展云南省专科订单定向医学生免费培养工作的通知》</t>
  </si>
  <si>
    <t>重点为县、乡镇卫生院（社区卫生服务中心）培养从事全科医疗的卫生人才，逐步提高和改善农村基层医疗卫生技术人员专业素质和服务水平</t>
  </si>
  <si>
    <t>县、乡、村三级卫生计生服务网络基本健全</t>
  </si>
  <si>
    <t>通过实施农村订单定向医学生免费培养从事全科医疗的卫生人才，以提高人民群众健康水平和适应服务需求为导向，逐步提高和改善农村基层医疗卫生技术人员专业素质和服务水平，为每个乡镇卫生院、社区卫生服务中心、县</t>
  </si>
  <si>
    <t>提高和改善农村基层医疗卫生技术人员专业素质和服务水平，</t>
  </si>
  <si>
    <t>《云南省农村订单定向医学生免费培养工作实施办法》和《云南省基层卫生人才培养实施方案》</t>
  </si>
  <si>
    <t>云南省6所院校通过3年制专科开展订单定向医学生免费培养</t>
  </si>
  <si>
    <t>54人</t>
  </si>
  <si>
    <t>建立农村订单定向医学生聘用管理相关工作长效机制</t>
  </si>
  <si>
    <t>各级财政应将农村订单定向医学生免费培养补助经费列入年度预算</t>
  </si>
  <si>
    <t>乡村医生培训经费</t>
  </si>
  <si>
    <t>总体目标: 为不断提升乡村医生的业务技能，《中央财政补助卫生人才培训项目实施方案》规定，中央财政每年按照人均195元的标准，对我州乡村医生业务培训进行财政补助。为整合资源，提升培训学习效果，州卫计委决定依托大理卫校，采取脱产集中培训的形式，从2015年开始，对全州乡村医生进行系统的、脱产的业务技能培训。进行理论培训1个月，再回到所在县市县市级医院临床实习1个月，不断提升乡村医生医技水平和服务质量。
年度目标：不断提高基层医疗卫生机构人员的业务技术水平，服务能力，确保农村群众能够就近就便就医，能够确保基层卫生服务网底不破，人人享有基层医疗卫生计生服务的目标。重点进行家庭医生签约服务培训，2020年培训乡村医生900名，依托大理卫校，采取在卫校集中进行理论培训1个月，再回到所在县市县市级医院临床实习1个月，不断提升乡村医生医技水平和服务质量。</t>
  </si>
  <si>
    <t>构建“基层首诊，分级诊疗、双向转诊、有序就医”格局，基本满足群众的健康管理需求</t>
  </si>
  <si>
    <t>提高乡村医生业务技能</t>
  </si>
  <si>
    <t>《中央财政补助卫生人才培训项目实施方案》</t>
  </si>
  <si>
    <t>依托大理卫校培训乡村医生</t>
  </si>
  <si>
    <t>2020年培训乡村医生900名</t>
  </si>
  <si>
    <t>全面提高乡村医生医疗技术水平和整体素质</t>
  </si>
  <si>
    <t>对乡村医生进行规范的业务培训，强调医德、医术的学习和树立良好医风</t>
  </si>
  <si>
    <t>020年培训乡村医生900名，</t>
  </si>
  <si>
    <t>每名334元</t>
  </si>
  <si>
    <t>在卫校集中进行理论培训1个月，再回到所在县市县市级医院临床实习1个月</t>
  </si>
  <si>
    <t>理论学习1个月，实习1个月</t>
  </si>
  <si>
    <t>传染病防治项目</t>
  </si>
  <si>
    <t xml:space="preserve">总体目标:对近年来流行的各类传染病及《传染病防治法》规定的甲、乙、丙类传染病进行监测、预测、流行病学调查、疫情报告以及预防控制工作，减少因传染病的发生、流行造成人民身体健康的危害和经济损失。通过法定报告责任人、报告病种、报告渠道和时限，能够及时掌握传染病的发生和流行趋势，为科学制订传染病防治对策提供依据，保证了传染病预防控制措施的落实，保证大多数人的最大利益。同时根据近年来加大慢性防控和儿童青少年近视眼防控的工作要求，不断加强筛查及监测工作，为保障和促进儿童青少年健康，科学、客观评价近视防控工作作出积极贡献。			
年度目标："完成国家、省下达的基本公共卫生服务疾控包项目，完成重大公共卫生项目中慢性病、地方病、结核病防控工作任务指标，完成省级下达儿童青少年近视和常见病监测任务，完成国家下达的免疫规划工作任务，完成 省、州确定的卫生城镇工作任务和全州病媒生物防制工作任务。确保全州传染病发病率在上年基础上有所下降。"		</t>
  </si>
  <si>
    <t>确保人民群众身体健康和生命财产安全。</t>
  </si>
  <si>
    <t>加强卫生应急队伍培训、开展应急演练，提高应急队伍的实战能力和应急处置水平</t>
  </si>
  <si>
    <t>2019年省对州绩指标</t>
  </si>
  <si>
    <t>麻风病普查（县）</t>
  </si>
  <si>
    <t>2个</t>
  </si>
  <si>
    <t>"慢性病综合防控</t>
  </si>
  <si>
    <t>州人民政府办公室的通知</t>
  </si>
  <si>
    <t>完成 省、州确定的卫生城镇工作任务和全州病媒生物防制工作任务</t>
  </si>
  <si>
    <t>卫生城镇创建</t>
  </si>
  <si>
    <t>2个县城、20个乡镇</t>
  </si>
  <si>
    <t>医药卫生体制改革经费</t>
  </si>
  <si>
    <t xml:space="preserve">总体目标:"
1.公立医院改革。一是以药补医机制全面破除，医疗服务价格逐步理顺，医院由此减少的合理收入，通过调整医疗技术服务价格补偿80%，医院强化内部管理、节约成本自行消化10%,其余在中央和省级财政补助的基础上，州级财政负责补齐。二是建立科学合理的补偿机制，落实符合区域卫生规划的公立医院基本建设和设备购置、重点学科发展、人才培养、符合国家规定的离退休人员费用和政策性亏损补贴等投入。
2.医改工作培训宣传督导。采取多种方式加强医改政策培训，提升政策理解力和执行力；做好医改政策解读和舆情监测工作，及时解答和回应社会关注的热点问题，引导群众合理预期和就医行为。对各县市政府、各医疗卫生单位医改工作实施情况进行管理、考核和督导。"			
年度目标："
1.公立医院改革。一是以药补医机制全面破除，医疗服务价格逐步理顺，医院由此减少的合理收入，通过调整医疗技术服务价格补偿80%，医院强化内部管理、节约成本自行消化10%,其余在中央和省级财政补助的基础上，州级财政负责补齐。二是建立科学合理的补偿机制，落实符合区域卫生规划的公立医院基本建设和设备购置、重点学科发展、人才培养、符合国家规定的离退休人员费用和政策性亏损补贴等投入。
2.医改工作培训宣传督导。采取多种方式加强医改政策培训，提升政策理解力和执行力；做好医改政策解读和舆情监测工作，及时解答和回应社会关注的热点问题，引导群众合理预期和就医行为。对各县市政府、各医疗卫生单位医改工作实施情况进行管理、考核和督导。"			
</t>
  </si>
  <si>
    <t>公立医院医疗服务收入（不含药品、耗材、检查、化验收入）占医疗收入比例</t>
  </si>
  <si>
    <t>高于本院上年水平</t>
  </si>
  <si>
    <t>公立医院财政补助收入占总支出比例</t>
  </si>
  <si>
    <t>公立医院平均住院日</t>
  </si>
  <si>
    <t>低于本院上年水平</t>
  </si>
  <si>
    <t>基层医疗卫生机构诊疗人次数占医疗卫生机构诊疗总人次数的比例</t>
  </si>
  <si>
    <t>公立医院资产负债率</t>
  </si>
  <si>
    <t>寄生虫病防治研究</t>
  </si>
  <si>
    <t>总体目标: 到2020年底:
    逐步建立健全我州重点寄生虫病管理、监测、协作体系，基本控制包虫病流行，降低带绦虫/囊尾蚴、旋毛虫、广州管圆线虫、片形吸虫病等寄生虫感染率，初步掌握其流行因素、流行程度和流行范围。
年度目标：全州基本掌握包虫病、绦虫病/囊尾蚴病、旋毛虫病、广州管圆线虫病、片形吸虫病、蛔钩鞭蛲等土源性线虫病等重点防治寄生虫病的流行范围和程度；逐步减轻带其危害，控制重点地区局部疫情暴发。</t>
  </si>
  <si>
    <t>培训、督导、监测、质量控制、考核评估、宣传等</t>
  </si>
  <si>
    <t>20万</t>
  </si>
  <si>
    <t>根据大卫发（2017）152号文要求，结合工作实际制定</t>
  </si>
  <si>
    <t>指标2：寄生虫病暴发疫情及时处置</t>
  </si>
  <si>
    <t>寄生虫病暴发疫情按预案及时处置</t>
  </si>
  <si>
    <t>指标5：旋毛虫病防治，蛔钩鞭蛲等土源性线虫病防治</t>
  </si>
  <si>
    <t>流行调查，病情监测及爆发疫情应急处置</t>
  </si>
  <si>
    <t>全州无包虫病、绦虫病/囊虫病、广州管圆线虫病、片形吸虫病爆发流行</t>
  </si>
  <si>
    <t>降低寄生虫病感染率</t>
  </si>
  <si>
    <t>指标2：绦虫病/囊尾蚴病防治监测点现场工作</t>
  </si>
  <si>
    <t>完成国家要求标本报送，总结，报表</t>
  </si>
  <si>
    <t>体检监测成本补助</t>
  </si>
  <si>
    <t>总体目标:通过从业人员健康体检，预防和减少传染病的人际传播，减少食源性疾病发生，保护公众健康；保证产品符合卫生标准和卫生规范的要求，以保护消费者权益。
年度目标：为大理市辖区内食品从业人员、药品生产经营人员、生活饮用水生产经营人员、消毒产品生产从业人员、公共场所从业人员、化妆品生产从业人员、托儿所及幼儿园工作人员、奶畜养殖和生鲜乳收购及从事乳制品生产人员八类人员进行健康体检，体检项目为痢疾，伤寒，渗出性、化脓性皮肤病，甲肝，戊肝，活动性肺结核六类传染性疾病；2020年计划为八大类从业人员免费办理健康证13000人份，确保公众健康第一道防线。</t>
  </si>
  <si>
    <t>2020年内为大理市辖区内八类从业人员进行健康体检13000人次</t>
  </si>
  <si>
    <t>根据《传染病防治法》、《食品安全法》、《饮用水卫生条例》、《消毒产品管理办法》、《公共场所卫生管理条例》等相关法律法规要求，依据属地管理的原则</t>
  </si>
  <si>
    <t>根据《传染病防治法》、《食品安全法》、《饮用水卫生条例》、《消毒产品管理办法》、《公共场所卫生管理条例》等相关法律法规要求，依据属地管理的原则，2019年内为大理市辖区内八类从业人员进行健康体检12000人次。</t>
  </si>
  <si>
    <t>从预约、四个体检流程、制证、取证四个环节严格把关，规范有序的为从业人员提供预防性体检服务。</t>
  </si>
  <si>
    <t>严把预防性体检对象入口关，严把办证“四个环节”。</t>
  </si>
  <si>
    <t>规范有序的为从业人员提供预防性体检服务。</t>
  </si>
  <si>
    <t>确保健康从业人员办理健康证从体检到取证时间为四个工作日。</t>
  </si>
  <si>
    <t>健康从业人员体检成本为36.87元/人份，2020年度成本指标为58.53万元。</t>
  </si>
  <si>
    <t>大理州疾控中心2018年健康从业人员体检成本核算</t>
  </si>
  <si>
    <t>通过从业人员健康体检和合格人员健康证的发放，最大限度预防和减少公共服务单位从业人员因携带传染病对社会公众的健康危害。</t>
  </si>
  <si>
    <t>医疗机构消毒质量及个人剂量监测</t>
  </si>
  <si>
    <t xml:space="preserve">总体目标:依据《中华人民共和国传染病防治法》、《消毒管理办法》、《传染病防治监督工作规范》等法律法规和规范。医院作为公共生活中的健康保障体系，承担了维护国家健康的责任，对医院进行消毒质量监测，切实履行对社会健康维护职责。通过消毒质量监测工作的有效开展，不断提高对医疗机构院内感染和交叉感染的开展质量和水平，保障广大就医群众的医疗安全。
年度目标：通过监测，提高医疗机构院内感染的防控水平，持续改进医疗机构对消毒技术规范的认识，树立“大健康”理念。</t>
  </si>
  <si>
    <t>通过内部质量审核，加强监测和检验的管理过程</t>
  </si>
  <si>
    <t>以监测人员岗位建立和岗位职责的确定为基础，紧紧抓住医院重点科室，重点岗位每一环节，工作流程规范，指导性与可操作性强</t>
  </si>
  <si>
    <t>对样品采集和样品检验进行全面质量控制</t>
  </si>
  <si>
    <t>严格控制采样和送检时间，严格按照规范要求进行操作，样品保存条件及工作人员个人防护</t>
  </si>
  <si>
    <t>依据医院感染管理要求，以每年两次（上下半年各一次）的频率对医疗机构进行监测</t>
  </si>
  <si>
    <t>为了体现医院监测结果时效性，监测机构在十五个工作日内出具检验报告</t>
  </si>
  <si>
    <t>为确认项目实际执行成本，州卫计委在系统内抽调财务成本核算人员，对中心“两项服务”业务量、核定项目单位成本、项目总成本进行实地核查并确认</t>
  </si>
  <si>
    <t>根据《财政部 国家发展改革委关于清理规范一批行政事业性收费有关政策的通知》（财税[2017]20号）及大理州财政局要求,涉及我中心的卫生检测费和委托性卫生防疫服务费停止征收</t>
  </si>
  <si>
    <t>上级主管部门对中心“两项服务”业务量、核定项目单位成本、项目总成本进行实地核查并确认</t>
  </si>
  <si>
    <t>经济效益指标</t>
  </si>
  <si>
    <t>医院作为公共生活中的健康保障体系，承担了维护国家健康的责任，对医院进行消毒质量监测，切实履行对社会健康维护职责。</t>
  </si>
  <si>
    <t>依据《中华人民共和国传染病防治法》、《消毒管理办法》、《传染病防治监督工作规范》等法律法规和规范</t>
  </si>
  <si>
    <t>控制并降低医院感染风险，提高风险防范能力。</t>
  </si>
  <si>
    <t>按照国家相关规范要求，依据医疗机构主要疾病特点，重点环节、重点人群及环境因素的分布制定采样</t>
  </si>
  <si>
    <t>按照国家相关规范要求，依据医疗机构主要疾病特点，重点环节、重点人群及环境因素的分布制定采样数量，控制并降低医院感染风险，提高风险防范能力</t>
  </si>
  <si>
    <t>中德财政合作医疗卫生二期贷款项目</t>
  </si>
  <si>
    <t>总体目标:为适应疾病预防控制工作需要，切实承担起同级政府对疾病预防控制及卫生监督执法技术支持的职能，真正把州疾控中心建设成为全州疾病预防控制和公共卫生技术指导中心。提高州疾控中心对重大疾病、不明原因疾病的监测及预防控制，提高对重大突发疫情、突发公共卫生事件的应急处置能力。
年度目标：为适应疾病预防控制工作需要，切实承担起同级政府对疾病预防控制及卫生监督执法技术支持的职能，真正把州疾控中心建设成为全州疾病预防控制和公共卫生技术指导中心。提高州疾控中心对重大疾病、不明原因疾病的监测及预防控制，提高对重大突发疫情、突发公共卫生事件的应急处置能力。按照项目还款计划，2018年度还本付息10万元。</t>
  </si>
  <si>
    <t>提高对重大疾病及不明原因疾病的监测和控制</t>
  </si>
  <si>
    <t>提高疾控中心对重大疾病的监测及预防能力，并按照合同约定时限还本付息</t>
  </si>
  <si>
    <t>按照合同约定，还本付息10万元</t>
  </si>
  <si>
    <t>运用购置设备提高疫情应急处置能力</t>
  </si>
  <si>
    <t>运用所购置设备提高对重大疾病及不明原因疾病的监测及预防控制</t>
  </si>
  <si>
    <t>充分运用所购置设备，把州疾控中心建设成为全州疾病预防和公共卫生技术指导中心</t>
  </si>
  <si>
    <t>满意度指标</t>
  </si>
  <si>
    <t>服务对象满意度指标</t>
  </si>
  <si>
    <t>提高社会各界对单位实施疾病预防疾控的满意度</t>
  </si>
  <si>
    <t>表12    州对下转移支付绩效目标表</t>
  </si>
  <si>
    <t>大理州基层医疗机构中医药服务能力建设（中医馆）</t>
  </si>
  <si>
    <t xml:space="preserve">总体目标:在14个社区卫生服务中心10个已建成中医馆的基础上，计划2020年继续完成剩下的2个社区卫生服务中心中医馆建设。 达到国家中医馆建设指南（国中医药办医政发﹝2016﹞32号）文件的目标要求。		
年度目标：到2020年12月31日，2个社区卫生服务中心中医馆建设全部实施完成，验收达标，投入使用。		
</t>
  </si>
  <si>
    <t>中医药馆建成时间</t>
  </si>
  <si>
    <t>2020年12月前完成2个中医馆建设</t>
  </si>
  <si>
    <t>&lt;大理州基层中医药服务能力提升工程“十三五"行动计划实施方案&gt;</t>
  </si>
  <si>
    <t>人民群众在家门口就能享受到中医药服务</t>
  </si>
  <si>
    <t>达到提升基层中医药服务能力的目的</t>
  </si>
  <si>
    <t>计划安排2个社区卫生服务中心中医馆建设</t>
  </si>
  <si>
    <t>2020年完成2家</t>
  </si>
  <si>
    <t>2020年完成2家中医馆建设</t>
  </si>
  <si>
    <t>每家补助10万元</t>
  </si>
  <si>
    <t>2个社区卫生服务中心中医馆建设项目验收合格，投入使用。</t>
  </si>
  <si>
    <t>每家补助10万元,共20万元</t>
  </si>
  <si>
    <t>2020年12月31日，2个社区卫生服务中心中医馆建设全部实施完成，验收达标，投入使用</t>
  </si>
  <si>
    <t>基本公共卫生服务项目配套经费</t>
  </si>
  <si>
    <t xml:space="preserve">总体目标:通过实施国家基本公共卫生服务项目，明确政府责任，对城乡居民健康问题实施干预措施，减少主要健康危险因素，有效预防和控制主要传染病及慢性病，提高公共卫生服务和突发公共卫生事件应急处置能力，使城乡居民逐步享有均等化的基本公共卫生服务。
年度目标：国家基本公共卫生实施内容主要包括：建立居民健康档案，健康教育，预防接种，传染病防治，高血压、糖尿病等慢性病和重性精神疾病管理，儿童保健，孕产妇保健，老年人保健。2019年基本公共卫生服务经费补助标准为人均55元，按2017年末人口358.4万核定，2020年基本公共卫生人均经费将达到69元，按照财政“共同筹资，分级承担”中央财政按80%补助55.2元，省级补助9.66元，其余由州、县承担，按州财政要求承担20%计算，州级财政应补助00.828元，358.4×0.828=297.75万元。		
</t>
  </si>
  <si>
    <t>2020年基本公共卫生人均经费</t>
  </si>
  <si>
    <t>69元/人</t>
  </si>
  <si>
    <t>《云南省财政厅 云南省卫生计生委关于下达2019年国家基本公共卫生服务省级补助结算资金的通知》</t>
  </si>
  <si>
    <t>按照财政“共同筹资，分级承担”中央财政按80%补助55.2元，省级补助9.66元，其余由州、县承担，按州财政要求承担20%计算</t>
  </si>
  <si>
    <t>通过实施国家基本公共卫生服务项目，明确政府责任，对城乡居民健康问题实施干预措施，减少主要健康危险因素，有效预防和控制主要传染病及慢性病，提高公共卫生服务和突发公共卫生事件应急处置能力，使城乡居民逐步享</t>
  </si>
  <si>
    <t>提高公共卫生服务和突发公共卫生事件应急处置能力，使城乡居民逐步享有均等化的基本公共卫生服务</t>
  </si>
  <si>
    <t>基本公共卫生服务是各级财政共同提供经费保障，是党和政府实施的惠民政策，项目本质是政府购买公共卫生服务，交由基层医疗卫生机构实施，让居民享受国家基本卫生保健制度，不断提高人民群众健康水平</t>
  </si>
  <si>
    <t>建立居民健康档案，健康教育，预防接种，传染病防治，高血压、糖尿病等慢性病和重性精神疾病管理，儿童保健，孕产妇保健，老年人保健</t>
  </si>
  <si>
    <t>国家基本公共卫生项目完成时间</t>
  </si>
  <si>
    <t>2020年12月31日前</t>
  </si>
  <si>
    <t>特岗全科医生州级补助经费</t>
  </si>
  <si>
    <t>总体目标:全科医生特设岗位是针对乡镇卫生院全科医生紧缺的问题，通过实施全科医生特设岗位计划，引导和鼓励优秀医疗卫生人才到基层医疗卫生机构从事全科医疗工作，逐步解决基层全科医生紧缺和缺少执业医师问题。
年度目标：全科医生特设岗位是针对乡镇卫生院全科医生紧缺的问题，通过实施全科医生特设岗位计划，引导和鼓励优秀医疗卫生人才到基层医疗卫生机构从事全科医疗工作，逐步解决基层全科医生紧缺和缺少执业医师问题。</t>
  </si>
  <si>
    <t>承担常见病多发病的诊疗、预防保健、病人康复与慢性病管理、健康教育与管理等连续性、综合性、一体化服务。</t>
  </si>
  <si>
    <t>执行基本医疗保险管理服务的要求，按照医疗服务质量管理与控制的要求，为参保人员提供合理检查、合理治疗、合理用药服务</t>
  </si>
  <si>
    <t>《关于转发云南省全科医生特设岗位计划试点工作实施方案的通知》</t>
  </si>
  <si>
    <t>2020年符合条件的特岗全科医生</t>
  </si>
  <si>
    <t>2020年符合条件的42人</t>
  </si>
  <si>
    <t>由人事科提供符合条件人数</t>
  </si>
  <si>
    <t>本项目实施周期</t>
  </si>
  <si>
    <t>4年</t>
  </si>
  <si>
    <t>州级补助标准</t>
  </si>
  <si>
    <t>州级补助标准5000元</t>
  </si>
  <si>
    <t>云南省卫生厅、省财政厅、省人社厅、省医改领导小组办公室《关于印发云南省全科医生特设岗位计划试点工作实施方案的通知》</t>
  </si>
  <si>
    <t>全科医生特设岗位是针对乡镇卫生院全科医生紧缺的问题，通过实施全科医生特设岗位计划，引导和鼓励优秀医疗卫生人才到基层医疗卫生机构从事全科医疗工作，逐步解决基层全科医生紧缺和缺少执业医师问题。</t>
  </si>
  <si>
    <t>作为全科医生团队的领头人，帮助和指导团队其他医务人员提高业务水平，组织开展家庭医生签约服务工作</t>
  </si>
  <si>
    <t>大理州卫生局、大理州财政局、大理州人社局和大理州医改办《关于转发云南省全科医生特设岗位计划试点工作实施方案的通知》</t>
  </si>
  <si>
    <t>离岗乡村医生退养补助经费</t>
  </si>
  <si>
    <t>总体目标:对符合大理州农业户籍（含原属农业户籍、因地域划转、征地拆迁、购买城镇户口、“农转非”等人员），具有相应的执业资质，在原生产大队合作医疗站（卫生室）或县级卫生行政部门许可的卫生室（含村改居的原村卫生室）从事村医工作，已退出村医岗位或在岗已满60周岁，未参加城镇职工养老保险的医护人员。
年度目标：乡村医生年满60周岁办理退出手续，对在本指导意见出台前已退出且目前仍健在、连续工龄满5年的，按照服务年限给予600元/（年、人）的一次性退出补助，已享受离岗补助的，不得重复享受。</t>
  </si>
  <si>
    <t>对提高乡村医生业务素质加强村医队伍建设具有深远意义</t>
  </si>
  <si>
    <t>体现党和政府对医务人员的关心</t>
  </si>
  <si>
    <t>大理白族自治州人民政府会议纪要2017年第54期</t>
  </si>
  <si>
    <t>离岗乡村医生退养补助兑付时间</t>
  </si>
  <si>
    <t>《关于做好离岗乡村医生退养补助工作的指导意见》。</t>
  </si>
  <si>
    <t>2020年州级应负担</t>
  </si>
  <si>
    <t>72万元</t>
  </si>
  <si>
    <t>根据农卫科统计测算</t>
  </si>
  <si>
    <t>对丧失养老保险条件的退出人员连续工龄满五年的</t>
  </si>
  <si>
    <t>600元/年/人</t>
  </si>
  <si>
    <t>积极解决乡村医生养老问题</t>
  </si>
  <si>
    <t>切实解决乡村医生的后顾之忧</t>
  </si>
  <si>
    <t>奖优免补配套经费及计划生育家庭特别扶助制度州级配套资金</t>
  </si>
  <si>
    <t>总体目标:根据《云南省人民政府关于印发云南省农业人口独生子女家庭奖励规定的通知》（云政发〔2004〕101号）要求：“各级政府要切实加强对“奖优免补”工作的组织和领导，结合实际，尽快制定和完善实施《规定》的各项配套措施和工作方案，并将“奖优免补”政策的贯彻落实纳入当地人口与计划生育目标责任制考核的内容；建立健全“奖优免补”工作议事协调制度，加强部门间的协调配合，及时解决工作中出现的困难和问题；加强经费保障和资金管理，要将“奖优免补”工作所需的经费列入同级财政预算，专款专用。”
年度目标：加快独生子女家庭奖励制度改革，按照“老人老办法，新人新办法”的原则，做好全面政策实施后计划生育家庭奖励扶助政策的衔接，切实保障计划生育家庭的合法权益。</t>
  </si>
  <si>
    <t>国家提倡计划生育40年，全州因实行计划生育政策少出生 170万人，人口再生产类型实现了由高出生、低死亡、高增长到低出生、低死亡、低增长的历史性转变</t>
  </si>
  <si>
    <t>为全州经济发展、文化繁荣、民族团结、社会和谐、生态改善、人民安居乐业创造良好人口环境发挥了巨大作用</t>
  </si>
  <si>
    <t>根据《中共云南省委 云南省人民政府关于实施全面两孩政策改革完善计划生育服务管理的意见》</t>
  </si>
  <si>
    <t>预计2020年资助部分计划生育家庭个人参合费人数272122人</t>
  </si>
  <si>
    <t>按照180元的标准，省级承担85%，其余15%按照州级2:县市8的比例进行配套。</t>
  </si>
  <si>
    <t>《云南省财政厅 云南省卫生和计划生育委员会关于进一步完善计划生育投入机制的实施意见》</t>
  </si>
  <si>
    <t>对独生子女死亡家庭特别扶助金统一执行国家标准</t>
  </si>
  <si>
    <t>独生子女死亡家庭全年5400元，独生子女伤残家庭全年4200元</t>
  </si>
  <si>
    <t>《云南省财政厅 云南省卫生计生委关于提高计划生育家庭特别扶助金标准的通知》</t>
  </si>
  <si>
    <t>2020年农村领取《独生子女父母光荣证》户数</t>
  </si>
  <si>
    <t>910户</t>
  </si>
  <si>
    <t>《云南省人民政府关于印发云南省农业人口独生子女家庭奖励规定的通知》</t>
  </si>
  <si>
    <t>计划生育手术减免费</t>
  </si>
  <si>
    <t xml:space="preserve">总体目标:计划生育技术服务机构对实行计划生育的育龄夫妻提供技术服务。育龄夫妻享有计划生育技术服务机构的服务和指导，自主选择避孕节育措施，预防和减少非意愿妊娠。			
年度目标：预计2020年全州施行放置、取出宫内节育器20000例，查孕查环200000例，流产手术3000例。		
</t>
  </si>
  <si>
    <t>对流动人口实行以流入地为主的目标管理双向考核</t>
  </si>
  <si>
    <t>将流动人口计划生育管理服务纳入经常性工作范围，提供与当地户籍人口同等的免费服务</t>
  </si>
  <si>
    <t>依据2020年完成计划生育手术例数</t>
  </si>
  <si>
    <t>2000例</t>
  </si>
  <si>
    <t>2020年全州免费计划生育手术例数</t>
  </si>
  <si>
    <t>调控人口总量提高人口素质</t>
  </si>
  <si>
    <t>改革完善计划生育服务管理，提高出生人口素质，努力推进健康大理建设，促进人口长期均衡发展</t>
  </si>
  <si>
    <t>促进人口长期均衡发展</t>
  </si>
  <si>
    <t>努力推进健康大理建设，促进人口长期均衡发展。</t>
  </si>
  <si>
    <t>将流动人口计划生育管理服务纳入经常性工作范围，提供与当地户籍人口同等的免费服务，其经费纳入各级财政预算。</t>
  </si>
  <si>
    <t>基本实现人人享有计划生育优质服务</t>
  </si>
  <si>
    <t>200000例</t>
  </si>
  <si>
    <t>《云南省人口与计划生育条例》</t>
  </si>
  <si>
    <t>拴心留人政策项目州级补助</t>
  </si>
  <si>
    <t>总体目标:稳定和优化基层卫生计生人才队伍。探索建立具有行业特点的医务人员薪酬制度，提高基层医务人员待遇水平。进一步加强网底建设，改善乡村医生工作条件，提高乡村医生待遇，合理解决乡村医生养老问题，全面落实乡村医生补偿政策。
年度目标：完善拴心留人政策，推动优秀人才向基层流动。落实服务基层奖励政策，对到县级医疗卫生机构（含目前已在医疗卫生机构、下同）工作的高级专业技术职务（包含医学类和非医学类人员）、医学类专业博士研究生给予每人每月1000元生活补助，医学类专业全日制硕士研究生给予每人每月800元生活补助。对到乡镇卫生院工作的高级专业技术职务人员或医学类专业博士研究生、全日制硕士研究生给予每人每月1500元生活补助，经全科住院医师规范化培训合格的本科生给予每人每月1000元生活补助，医学类专业全日制本科毕业生并取得相应执业资格的给予每人每月1500元生活补助。补助所需经费由州、县两级财政按照2：8的标准统筹解决。</t>
  </si>
  <si>
    <t>2020年在县级医疗卫生机构工作的医学硕士补助人数</t>
  </si>
  <si>
    <t>补助人数69人</t>
  </si>
  <si>
    <t>《关于印发贯彻落实云南省健康扶贫30条措施实施方案的通知》（大政办发〔2017〕105号）</t>
  </si>
  <si>
    <t>2020年在县级医疗卫生机构工作的高职补助人数</t>
  </si>
  <si>
    <t>补助人数1212人</t>
  </si>
  <si>
    <t>完善拴心留人政策，推动优秀人才向基层流动。</t>
  </si>
  <si>
    <t>提高基层医务人员待遇水平。</t>
  </si>
  <si>
    <t>落实服务基层奖励政策，对到县级及以下医疗卫生机构工作的给予生活补助</t>
  </si>
  <si>
    <t>所需经费由州、县两级财政按照2：8的标准统筹解决</t>
  </si>
  <si>
    <t>2020年符合补助条件补助资金州级配套20%</t>
  </si>
  <si>
    <t>州级配套补助资金488万元</t>
  </si>
  <si>
    <t>人事科收集审核数据</t>
  </si>
  <si>
    <t>优生促进工程（含新生儿48种遗传代谢疾病筛查）</t>
  </si>
  <si>
    <t>总体目标:建立健全全州出生缺陷预防网络体系，人口工作的科学化、规范化、系统化管理水平进一步提高，育龄群众优生科学知识得到基本普及，计划怀孕夫妇自我防范出生缺陷发生风险的意识和能力全面提高，普遍享有科学规范的孕前优生指导服务，建立健全“政府主导、部门合作、专家支撑、群众参与”的工作机制，出生缺陷发生风险有效降低，出生人口素质明显提高。			
年度目标：预计2020年全州婚前、孕前培训目标人群有34000人（夫妻）；孕前检查17000对（夫妻）项目经费按每对夫妇280元标准核算，其中240元为检查费，主要包括：优生健康教育、病史询问、体格检查、临床实验室检查、影像学检查、风险评估、咨询指导、早孕及妊娠结局追踪随访等19项免费服务工作；40元为宣传培训经费；检查经费承担比例为：中央财政承担80%，省财政承担10%，州和市各承担5%）。宣传培训经费承担比例为：省财政承担50%，州和市各承担25%。预计此项工程需州级配套资金50万元。</t>
  </si>
  <si>
    <t>2020年全州婚前、孕前培训目标人群</t>
  </si>
  <si>
    <t>预计2020年全州婚前、孕前培训目标人群有34000人（夫妻）；孕前检查17000对</t>
  </si>
  <si>
    <t>省下达任务指标</t>
  </si>
  <si>
    <t>出生缺陷预防实行政府指导、多部门配合、群众参与的机制</t>
  </si>
  <si>
    <t>引进和推广适宜的出生缺陷预防新技术、新产品</t>
  </si>
  <si>
    <t>大力实施出生缺陷干预，努力提高出生人口素质。加强出生缺陷干预能力建设</t>
  </si>
  <si>
    <t>检查项目包括：优生健康教育、病史询问、体格检查、临床实验室检查、影像学检查、风险评估、咨询指导、早孕及妊娠结局追踪随访等19项免费服务工作</t>
  </si>
  <si>
    <t>《大理白族自治州人民政府关于全面推进优生促进工程的实施意见》</t>
  </si>
  <si>
    <t>实施出生缺陷干预，努力提高出生人口素质</t>
  </si>
  <si>
    <t>加强出生缺陷干预能力建设，建立科学的责任目标管理、定期评估和通报制度。</t>
  </si>
  <si>
    <t>向已婚待孕、在孕的贫困人口免费提供孕前培训、孕前检查、叶酸等药品增补和必要的终止妊娠手术</t>
  </si>
  <si>
    <t>计划生育宣传员补助（含社区流动人口管理员）</t>
  </si>
  <si>
    <t>总体目标:人口和计划生育工作重点在农村，难点在流动人口，核心在强化管理，村级计划生育宣传员和流动人口计划生育社区管理员，在人口和计划生育工作中起着不可替代的作用，他们在人口和计划生育工作最基础、最前沿、最艰辛、最重要的岗位上，扮演着“宣传员、管理员、服务员、信息员”等多重角色。改善宣传员待遇，提高宣传员报酬，对保持基层计生工作的连续性、稳定性有着非常重要的意义。
年度目标：为稳定基层计划生育队伍，提高宣传员待遇，省政府从2009年1月1日起将村级计划生育宣传员报酬提高到每人每月120元。州政府从2010年1月1日起，对村级计划生育宣传员、流动人口计划生育社区管理员报酬按每人每月120元补助。</t>
  </si>
  <si>
    <t>人口和计划生育工作重点在农村，难点在流动人口，核心在强化管理，村级计划生育宣传员和流动人口计划生育社区管理员，在人口和计划生育工作中起着不可替代的作用</t>
  </si>
  <si>
    <t>改善宣传员待遇，提高宣传员报酬，对保持基层计生工作的连续性、稳定性有着非常重要的意义。</t>
  </si>
  <si>
    <t>实行村级计划生育宣传员报酬绩效制</t>
  </si>
  <si>
    <t>村级计划生育宣传员报酬，参照村委会干部工资待遇的80％核发</t>
  </si>
  <si>
    <t>村级计生宣传员1150人，社区流动人口计划生育管理员91人</t>
  </si>
  <si>
    <t>每人每月补助120元</t>
  </si>
  <si>
    <t>根据计划生育指导和家庭发展科统计填报</t>
  </si>
  <si>
    <t>州政府从2010年1月1日起，对村级计划生育宣传员、流动人口计划生育社区管理员报酬按每人每月120元补助。</t>
  </si>
  <si>
    <t>全州宣传员管理员人数1241人</t>
  </si>
  <si>
    <t>对保持基层计生工作的连续性、稳定性有着非常重要的意义</t>
  </si>
  <si>
    <t>他们扮演着“宣传员、管理员、服务员、信息员”等多重角色</t>
  </si>
  <si>
    <t>建档立卡贫困人口家庭医生签约补助经费</t>
  </si>
  <si>
    <t xml:space="preserve">总体目标:坚持政府主导，部门配合，全员参与，创新体制机制，构建健康扶贫新格局；坚持以人的健康为中心，以防结合，以防为主，综合提高人民健康水平，为全面建成小康、构建和谐社会提供重要保证。
年度目标：到2020年底，家庭医生签约全覆盖，建档立卡贫困人口家庭医生签约服务需要个人缴纳的12元，由省财政和州县财政对已脱贫建档立卡贫困人口按照4:6的比例承担，对未脱贫建档立卡贫困人口按照6:4的比例承担。具体为：对已脱贫建档立卡贫困人口省级财政承担4.8元、州级承担1.44元、县级承担5.76元；对未脱贫建档立卡贫困人口省级财政承担7.2元、州级承担0.96元、县级承担3.84元。我州脱贫人口数是381136人×1.44元=54.88万元；未脱贫人口数是39859人×0.96元=3.83万元			</t>
  </si>
  <si>
    <t>充分调动全科医生开展签约服务的积极性，不断完善签约服务内涵，构建“基层首诊、分级诊疗、双向转诊、有序就医”格局，基本满足群众的健康管理需求</t>
  </si>
  <si>
    <t>严控政策范围外费用比例，建立兜底保障机制，切实减轻贫困群众看病就医负担。</t>
  </si>
  <si>
    <t>《关于推进家庭医生签约服务实施方案的通知》</t>
  </si>
  <si>
    <t>坚持政府主导，部门配合，全员参与，创新体制机制，构建健康扶贫新格局</t>
  </si>
  <si>
    <t>以全民身体健康为宗旨，以公平可及、群众受益为出发点和立足点，促进合理诊疗，提升保障水平和服务能力</t>
  </si>
  <si>
    <t>我州脱贫人口数是381136人×1.44元  =54.88万元；未脱贫人口数是39859人×0.96元  =3.83</t>
  </si>
  <si>
    <t>个人缴纳的12元省州县按比例承担</t>
  </si>
  <si>
    <t>《大理州人民政府办公室关于印发贯彻落实云南省健康扶贫30条措施实施方案的通知》</t>
  </si>
  <si>
    <t>坚持以人的健康为中心，以防结合，以防为主，综合提高人民健康水平，为全面建成小康、构建和谐社会提供重要保证</t>
  </si>
  <si>
    <t>对已脱贫建档立卡贫困人口省级财政承担4.8元、州级承担1.44元、县级承担5.76元；对未脱贫建档立卡贫困人口省级财政承担7.2元、州级承担0.96元、县级承担3.84元</t>
  </si>
  <si>
    <t>乡村医生财政补助</t>
  </si>
  <si>
    <t>总体目标:村卫生室取消药品加成，实行零差率销售后，乡村医生收入下降明显，为稳定乡村医生队伍，确保基层卫生网底不破，作用发挥。乡村医生财政补助由省州县三级财政共同补助，其中省级财政每人每月补助300元，要求州县两级财政补助不低于300元。目前，州级财政按照每人每月120元的标准进行补助，要求县级财政按照每人每月180元的标准进行配套
年度目标：通过不断提高乡村医生财政补助，来提升乡村医生待遇，达到稳定乡村医生队伍，确保基层卫生服务网底不破，作用发挥，确保农村群众能够就近就便就医。州级财政按照每人每月120的标准进行补助，督促县级财政每人每月180元的补助及时足额补助到位</t>
  </si>
  <si>
    <t>按每人每月补助标准60元</t>
  </si>
  <si>
    <t>按照财政规定</t>
  </si>
  <si>
    <t>通过10年左右的能力，力争使我州乡村医生具备中专以上学历</t>
  </si>
  <si>
    <t>检查一只素质较高、数量充足、医德高尚、服务良好、群众满意的乡村医生队伍</t>
  </si>
  <si>
    <t>全面提高乡村医生医疗技术水平和整体素质，对乡村医生进行规范的业务培训</t>
  </si>
  <si>
    <t>保障乡村医生合理待遇，建立基层首诊和分级诊疗模式</t>
  </si>
  <si>
    <t>乡村医生补助人数</t>
  </si>
  <si>
    <t>3620人</t>
  </si>
  <si>
    <t>根据农卫科统计数据</t>
  </si>
  <si>
    <t>12个县</t>
  </si>
  <si>
    <t>60标准/单价（万元）</t>
  </si>
  <si>
    <t>表13    部门政府采购情况表</t>
  </si>
  <si>
    <t>预算项目</t>
  </si>
  <si>
    <t>采购项目</t>
  </si>
  <si>
    <t>采购目录</t>
  </si>
  <si>
    <t>计量
单位</t>
  </si>
  <si>
    <t>数量</t>
  </si>
  <si>
    <t>面向中小企业预留资金</t>
  </si>
  <si>
    <t>基本支出/项目支出</t>
  </si>
  <si>
    <t>政府性
基金</t>
  </si>
  <si>
    <t>国有资本经营收益</t>
  </si>
  <si>
    <t>执法办案
补助</t>
  </si>
  <si>
    <t>收费成本
补偿</t>
  </si>
  <si>
    <t>国有资源（资产）有偿使用收入成本补偿</t>
  </si>
  <si>
    <t>事业单位
经营收入</t>
  </si>
  <si>
    <t>大理州中医院</t>
  </si>
  <si>
    <t>医院招待所改造</t>
  </si>
  <si>
    <t>幢</t>
  </si>
  <si>
    <t>放射科购买CT</t>
  </si>
  <si>
    <t>台</t>
  </si>
  <si>
    <t>肝胆中心购买设备</t>
  </si>
  <si>
    <t>治未病中心建设</t>
  </si>
  <si>
    <t>疫情采购物资</t>
  </si>
  <si>
    <t>批</t>
  </si>
  <si>
    <t>改造手术室</t>
  </si>
  <si>
    <t>间</t>
  </si>
  <si>
    <t>CT机房改造</t>
  </si>
  <si>
    <t>购买UPS</t>
  </si>
  <si>
    <t>套</t>
  </si>
  <si>
    <t>制剂室改造</t>
  </si>
  <si>
    <t>采购救护车</t>
  </si>
  <si>
    <t>信息科购买系统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</si>
</sst>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10804]#,##0.00;\-#,##0.00;\ "/>
    <numFmt numFmtId="179" formatCode="#,##0.00;&quot;-&quot;#,##0.00;&quot; &quot;"/>
    <numFmt numFmtId="180" formatCode="[$-10804]#,##0.00#;\(\-#,##0.00#\);\ "/>
    <numFmt numFmtId="181" formatCode="#,##0.00_ "/>
  </numFmts>
  <fonts count="50">
    <font>
      <sz val="11"/>
      <color theme="1"/>
      <name val="宋体"/>
      <charset val="134"/>
      <scheme val="minor"/>
    </font>
    <font>
      <sz val="10"/>
      <name val="宋体"/>
      <charset val="134"/>
    </font>
    <font>
      <sz val="10"/>
      <color indexed="8"/>
      <name val="宋体"/>
      <charset val="134"/>
    </font>
    <font>
      <sz val="16"/>
      <name val="方正小标宋简体"/>
      <charset val="134"/>
    </font>
    <font>
      <b/>
      <sz val="11"/>
      <color indexed="8"/>
      <name val="宋体"/>
      <charset val="134"/>
      <scheme val="minor"/>
    </font>
    <font>
      <sz val="11"/>
      <color indexed="8"/>
      <name val="宋体"/>
      <charset val="134"/>
    </font>
    <font>
      <b/>
      <sz val="11"/>
      <color indexed="8"/>
      <name val="宋体"/>
      <charset val="134"/>
    </font>
    <font>
      <b/>
      <sz val="11"/>
      <color indexed="8"/>
      <name val="宋体"/>
      <charset val="134"/>
    </font>
    <font>
      <sz val="11"/>
      <name val="宋体"/>
      <charset val="134"/>
    </font>
    <font>
      <b/>
      <sz val="10"/>
      <name val="宋体"/>
      <charset val="134"/>
    </font>
    <font>
      <b/>
      <sz val="11"/>
      <name val="宋体"/>
      <charset val="134"/>
    </font>
    <font>
      <sz val="10"/>
      <color theme="1"/>
      <name val="宋体"/>
      <charset val="134"/>
      <scheme val="minor"/>
    </font>
    <font>
      <sz val="12"/>
      <color indexed="8"/>
      <name val="宋体"/>
      <charset val="134"/>
    </font>
    <font>
      <sz val="16"/>
      <name val="宋体"/>
      <charset val="134"/>
      <scheme val="minor"/>
    </font>
    <font>
      <b/>
      <sz val="12"/>
      <color indexed="8"/>
      <name val="宋体"/>
      <charset val="134"/>
    </font>
    <font>
      <sz val="18"/>
      <color indexed="8"/>
      <name val="方正小标宋简体"/>
      <charset val="134"/>
    </font>
    <font>
      <sz val="11"/>
      <color indexed="8"/>
      <name val="宋体"/>
      <charset val="134"/>
      <scheme val="minor"/>
    </font>
    <font>
      <sz val="11"/>
      <name val="宋体"/>
      <charset val="134"/>
      <scheme val="minor"/>
    </font>
    <font>
      <sz val="10"/>
      <name val="Arial"/>
      <charset val="134"/>
    </font>
    <font>
      <sz val="10"/>
      <color indexed="8"/>
      <name val="Arial"/>
      <charset val="134"/>
    </font>
    <font>
      <b/>
      <sz val="23.95"/>
      <color indexed="8"/>
      <name val="宋体"/>
      <charset val="134"/>
    </font>
    <font>
      <b/>
      <sz val="10"/>
      <color indexed="8"/>
      <name val="宋体"/>
      <charset val="134"/>
    </font>
    <font>
      <b/>
      <sz val="10"/>
      <name val="Arial"/>
      <charset val="134"/>
    </font>
    <font>
      <sz val="11"/>
      <color indexed="8"/>
      <name val="Arial"/>
      <charset val="134"/>
    </font>
    <font>
      <b/>
      <sz val="18"/>
      <color indexed="8"/>
      <name val="宋体"/>
      <charset val="134"/>
    </font>
    <font>
      <sz val="9"/>
      <color indexed="8"/>
      <name val="宋体"/>
      <charset val="134"/>
    </font>
    <font>
      <sz val="12"/>
      <name val="宋体"/>
      <charset val="134"/>
    </font>
    <font>
      <b/>
      <sz val="9"/>
      <color indexed="8"/>
      <name val="宋体"/>
      <charset val="134"/>
    </font>
    <font>
      <b/>
      <sz val="11"/>
      <name val="Arial"/>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8"/>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2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0" applyNumberFormat="0" applyFill="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7" fillId="0" borderId="0" applyNumberFormat="0" applyFill="0" applyBorder="0" applyAlignment="0" applyProtection="0">
      <alignment vertical="center"/>
    </xf>
    <xf numFmtId="0" fontId="38" fillId="5" borderId="32" applyNumberFormat="0" applyAlignment="0" applyProtection="0">
      <alignment vertical="center"/>
    </xf>
    <xf numFmtId="0" fontId="39" fillId="6" borderId="33" applyNumberFormat="0" applyAlignment="0" applyProtection="0">
      <alignment vertical="center"/>
    </xf>
    <xf numFmtId="0" fontId="40" fillId="6" borderId="32" applyNumberFormat="0" applyAlignment="0" applyProtection="0">
      <alignment vertical="center"/>
    </xf>
    <xf numFmtId="0" fontId="41" fillId="7" borderId="34" applyNumberFormat="0" applyAlignment="0" applyProtection="0">
      <alignment vertical="center"/>
    </xf>
    <xf numFmtId="0" fontId="42" fillId="0" borderId="35" applyNumberFormat="0" applyFill="0" applyAlignment="0" applyProtection="0">
      <alignment vertical="center"/>
    </xf>
    <xf numFmtId="0" fontId="43" fillId="0" borderId="36"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5" fillId="0" borderId="0">
      <alignment vertical="center"/>
    </xf>
    <xf numFmtId="0" fontId="18" fillId="0" borderId="0"/>
    <xf numFmtId="0" fontId="26" fillId="0" borderId="0"/>
    <xf numFmtId="0" fontId="26" fillId="0" borderId="0"/>
    <xf numFmtId="0" fontId="26" fillId="0" borderId="0">
      <alignment vertical="center"/>
    </xf>
    <xf numFmtId="0" fontId="5" fillId="0" borderId="0">
      <alignment vertical="center"/>
    </xf>
    <xf numFmtId="0" fontId="5" fillId="0" borderId="0"/>
    <xf numFmtId="0" fontId="1" fillId="0" borderId="0"/>
    <xf numFmtId="0" fontId="19" fillId="0" borderId="0">
      <alignment vertical="center"/>
    </xf>
  </cellStyleXfs>
  <cellXfs count="238">
    <xf numFmtId="0" fontId="0" fillId="0" borderId="0" xfId="0"/>
    <xf numFmtId="0" fontId="1" fillId="0" borderId="0" xfId="0" applyFont="1" applyFill="1" applyBorder="1" applyAlignment="1">
      <alignment vertical="center"/>
    </xf>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1" xfId="0" applyFont="1" applyFill="1" applyBorder="1" applyAlignment="1">
      <alignment vertical="center"/>
    </xf>
    <xf numFmtId="0" fontId="5" fillId="0" borderId="0" xfId="0" applyNumberFormat="1" applyFont="1" applyFill="1" applyBorder="1" applyAlignment="1" applyProtection="1"/>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right" vertical="center"/>
    </xf>
    <xf numFmtId="0" fontId="5" fillId="0" borderId="2" xfId="0" applyNumberFormat="1" applyFont="1" applyFill="1" applyBorder="1" applyAlignment="1" applyProtection="1">
      <alignment horizontal="left" vertical="center" wrapText="1"/>
    </xf>
    <xf numFmtId="176"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left" vertical="center"/>
    </xf>
    <xf numFmtId="49" fontId="5" fillId="0" borderId="2"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176" fontId="5" fillId="0" borderId="2" xfId="0" applyNumberFormat="1" applyFont="1" applyFill="1" applyBorder="1" applyAlignment="1" applyProtection="1">
      <alignment horizontal="right" vertical="center"/>
    </xf>
    <xf numFmtId="0" fontId="8" fillId="0" borderId="2" xfId="0" applyFont="1" applyFill="1" applyBorder="1" applyAlignment="1">
      <alignment vertical="center"/>
    </xf>
    <xf numFmtId="0" fontId="8" fillId="0" borderId="2" xfId="0" applyFont="1" applyFill="1" applyBorder="1" applyAlignment="1">
      <alignment horizontal="left" vertical="center"/>
    </xf>
    <xf numFmtId="49" fontId="8" fillId="0" borderId="2" xfId="0" applyNumberFormat="1" applyFont="1" applyFill="1" applyBorder="1" applyAlignment="1">
      <alignment horizontal="center" vertical="center"/>
    </xf>
    <xf numFmtId="0" fontId="8" fillId="0" borderId="8" xfId="0" applyFont="1" applyFill="1" applyBorder="1" applyAlignment="1">
      <alignment vertical="center"/>
    </xf>
    <xf numFmtId="0" fontId="8" fillId="0" borderId="2" xfId="0" applyFont="1" applyFill="1" applyBorder="1" applyAlignment="1">
      <alignment horizontal="center" vertical="center"/>
    </xf>
    <xf numFmtId="0" fontId="9" fillId="0" borderId="0" xfId="0" applyFont="1" applyFill="1" applyBorder="1" applyAlignment="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10" fillId="0" borderId="2" xfId="0" applyFont="1" applyFill="1" applyBorder="1" applyAlignment="1">
      <alignment horizontal="center" vertical="center"/>
    </xf>
    <xf numFmtId="0" fontId="6"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0" xfId="0" applyFont="1"/>
    <xf numFmtId="0" fontId="0" fillId="0" borderId="0" xfId="0" applyFont="1"/>
    <xf numFmtId="0" fontId="8" fillId="0" borderId="0" xfId="0" applyFont="1" applyFill="1" applyBorder="1" applyAlignment="1">
      <alignment vertical="center"/>
    </xf>
    <xf numFmtId="0" fontId="6" fillId="0" borderId="2" xfId="53" applyFont="1" applyFill="1" applyBorder="1" applyAlignment="1">
      <alignment horizontal="center" vertical="center" wrapText="1"/>
    </xf>
    <xf numFmtId="0" fontId="10" fillId="0" borderId="2" xfId="51" applyFont="1" applyBorder="1" applyAlignment="1">
      <alignment vertical="center" wrapText="1"/>
    </xf>
    <xf numFmtId="0" fontId="8" fillId="0" borderId="8" xfId="51" applyFont="1" applyBorder="1" applyAlignment="1">
      <alignment horizontal="center" vertical="center" wrapText="1"/>
    </xf>
    <xf numFmtId="0" fontId="8" fillId="0" borderId="13" xfId="51" applyFont="1" applyBorder="1" applyAlignment="1">
      <alignment horizontal="center" vertical="center" wrapText="1"/>
    </xf>
    <xf numFmtId="0" fontId="8" fillId="0" borderId="14" xfId="51" applyFont="1" applyBorder="1" applyAlignment="1">
      <alignment horizontal="center" vertical="center" wrapText="1"/>
    </xf>
    <xf numFmtId="0" fontId="8" fillId="0" borderId="2" xfId="51" applyFont="1" applyBorder="1" applyAlignment="1">
      <alignment horizontal="left" vertical="center" wrapText="1"/>
    </xf>
    <xf numFmtId="0" fontId="8" fillId="0" borderId="3" xfId="51" applyFont="1" applyBorder="1" applyAlignment="1">
      <alignment horizontal="left" vertical="center" wrapText="1"/>
    </xf>
    <xf numFmtId="0" fontId="8" fillId="0" borderId="2" xfId="51" applyNumberFormat="1" applyFont="1" applyBorder="1" applyAlignment="1">
      <alignment horizontal="left" vertical="center" wrapText="1"/>
    </xf>
    <xf numFmtId="49" fontId="8" fillId="0" borderId="2" xfId="51" applyNumberFormat="1" applyFont="1" applyBorder="1" applyAlignment="1">
      <alignment horizontal="left" vertical="center" wrapText="1"/>
    </xf>
    <xf numFmtId="49" fontId="8" fillId="0" borderId="3" xfId="51" applyNumberFormat="1" applyFont="1" applyBorder="1" applyAlignment="1">
      <alignment horizontal="center" vertical="center" wrapText="1"/>
    </xf>
    <xf numFmtId="0" fontId="8" fillId="0" borderId="4" xfId="51" applyFont="1" applyBorder="1" applyAlignment="1">
      <alignment horizontal="left" vertical="center" wrapText="1"/>
    </xf>
    <xf numFmtId="49" fontId="8" fillId="0" borderId="4" xfId="51" applyNumberFormat="1" applyFont="1" applyBorder="1" applyAlignment="1">
      <alignment horizontal="center" vertical="center" wrapText="1"/>
    </xf>
    <xf numFmtId="49" fontId="8" fillId="0" borderId="6" xfId="51" applyNumberFormat="1" applyFont="1" applyBorder="1" applyAlignment="1">
      <alignment horizontal="center" vertical="center" wrapText="1"/>
    </xf>
    <xf numFmtId="0" fontId="8" fillId="0" borderId="6" xfId="51" applyFont="1" applyBorder="1" applyAlignment="1">
      <alignment horizontal="left" vertical="center" wrapText="1"/>
    </xf>
    <xf numFmtId="49" fontId="8" fillId="0" borderId="3" xfId="51" applyNumberFormat="1" applyFont="1" applyBorder="1" applyAlignment="1">
      <alignment horizontal="left" vertical="center" wrapText="1"/>
    </xf>
    <xf numFmtId="49" fontId="8" fillId="0" borderId="4" xfId="51" applyNumberFormat="1" applyFont="1" applyBorder="1" applyAlignment="1">
      <alignment horizontal="left" vertical="center" wrapText="1"/>
    </xf>
    <xf numFmtId="49" fontId="8" fillId="0" borderId="6" xfId="51" applyNumberFormat="1" applyFont="1" applyBorder="1" applyAlignment="1">
      <alignment horizontal="left" vertical="center" wrapText="1"/>
    </xf>
    <xf numFmtId="0" fontId="10" fillId="0" borderId="2" xfId="51" applyFont="1" applyBorder="1" applyAlignment="1">
      <alignment horizontal="left" vertical="center" wrapText="1"/>
    </xf>
    <xf numFmtId="0" fontId="8" fillId="0" borderId="8" xfId="51" applyFont="1" applyBorder="1" applyAlignment="1">
      <alignment horizontal="left" vertical="center" wrapText="1"/>
    </xf>
    <xf numFmtId="0" fontId="8" fillId="0" borderId="13" xfId="51" applyFont="1" applyBorder="1" applyAlignment="1">
      <alignment horizontal="left" vertical="center" wrapText="1"/>
    </xf>
    <xf numFmtId="0" fontId="8" fillId="0" borderId="14" xfId="51" applyFont="1" applyBorder="1" applyAlignment="1">
      <alignment horizontal="left" vertical="center" wrapText="1"/>
    </xf>
    <xf numFmtId="0" fontId="12" fillId="0" borderId="0" xfId="54" applyFont="1">
      <alignment vertical="center"/>
    </xf>
    <xf numFmtId="0" fontId="5" fillId="0" borderId="0" xfId="55" applyFont="1" applyAlignment="1"/>
    <xf numFmtId="0" fontId="13" fillId="2" borderId="1" xfId="0" applyFont="1" applyFill="1" applyBorder="1" applyAlignment="1">
      <alignment horizontal="center" vertical="center" wrapText="1"/>
    </xf>
    <xf numFmtId="0" fontId="6" fillId="0" borderId="2" xfId="55" applyFont="1" applyBorder="1" applyAlignment="1">
      <alignment horizontal="center" vertical="center"/>
    </xf>
    <xf numFmtId="0" fontId="5" fillId="0" borderId="8" xfId="55" applyFont="1" applyBorder="1" applyAlignment="1">
      <alignment horizontal="center" vertical="center"/>
    </xf>
    <xf numFmtId="0" fontId="5" fillId="0" borderId="13" xfId="55" applyFont="1" applyBorder="1" applyAlignment="1">
      <alignment horizontal="center" vertical="center"/>
    </xf>
    <xf numFmtId="0" fontId="5" fillId="0" borderId="8" xfId="55" applyNumberFormat="1" applyFont="1" applyBorder="1" applyAlignment="1">
      <alignment horizontal="left" vertical="center" wrapText="1"/>
    </xf>
    <xf numFmtId="0" fontId="5" fillId="0" borderId="13" xfId="55" applyNumberFormat="1" applyFont="1" applyBorder="1" applyAlignment="1">
      <alignment horizontal="left" vertical="center" wrapText="1"/>
    </xf>
    <xf numFmtId="0" fontId="6" fillId="0" borderId="2" xfId="55" applyFont="1" applyFill="1" applyBorder="1" applyAlignment="1">
      <alignment horizontal="center" vertical="center" wrapText="1"/>
    </xf>
    <xf numFmtId="0" fontId="6" fillId="0" borderId="2" xfId="55" applyFont="1" applyBorder="1" applyAlignment="1">
      <alignment horizontal="center" vertical="center" wrapText="1"/>
    </xf>
    <xf numFmtId="49" fontId="5" fillId="0" borderId="2" xfId="55" applyNumberFormat="1" applyFont="1" applyBorder="1" applyAlignment="1">
      <alignment horizontal="left" vertical="center" wrapText="1"/>
    </xf>
    <xf numFmtId="49" fontId="5" fillId="0" borderId="2" xfId="55" applyNumberFormat="1" applyFont="1" applyBorder="1" applyAlignment="1">
      <alignment horizontal="right" vertical="center" wrapText="1"/>
    </xf>
    <xf numFmtId="49" fontId="5" fillId="0" borderId="8" xfId="55" applyNumberFormat="1" applyFont="1" applyBorder="1" applyAlignment="1">
      <alignment horizontal="left" vertical="top" wrapText="1"/>
    </xf>
    <xf numFmtId="49" fontId="5" fillId="0" borderId="13" xfId="55" applyNumberFormat="1" applyFont="1" applyBorder="1" applyAlignment="1">
      <alignment horizontal="left" vertical="top" wrapText="1"/>
    </xf>
    <xf numFmtId="0" fontId="6" fillId="0" borderId="8" xfId="55" applyFont="1" applyBorder="1" applyAlignment="1">
      <alignment horizontal="center" vertical="center"/>
    </xf>
    <xf numFmtId="0" fontId="6" fillId="0" borderId="13" xfId="55" applyFont="1" applyBorder="1" applyAlignment="1">
      <alignment horizontal="center" vertical="center"/>
    </xf>
    <xf numFmtId="0" fontId="14" fillId="0" borderId="2" xfId="54" applyFont="1" applyBorder="1" applyAlignment="1">
      <alignment horizontal="center" vertical="center"/>
    </xf>
    <xf numFmtId="0" fontId="14" fillId="0" borderId="15" xfId="54" applyFont="1" applyBorder="1" applyAlignment="1">
      <alignment horizontal="center" vertical="center"/>
    </xf>
    <xf numFmtId="0" fontId="14" fillId="0" borderId="10" xfId="54" applyFont="1" applyBorder="1" applyAlignment="1">
      <alignment horizontal="center" vertical="center"/>
    </xf>
    <xf numFmtId="0" fontId="14" fillId="0" borderId="16" xfId="54" applyFont="1" applyBorder="1" applyAlignment="1">
      <alignment horizontal="center" vertical="center"/>
    </xf>
    <xf numFmtId="0" fontId="14" fillId="0" borderId="1" xfId="54" applyFont="1" applyBorder="1" applyAlignment="1">
      <alignment horizontal="center" vertical="center"/>
    </xf>
    <xf numFmtId="49" fontId="5" fillId="0" borderId="2" xfId="54" applyNumberFormat="1" applyFont="1" applyBorder="1" applyAlignment="1">
      <alignment horizontal="left" vertical="center" wrapText="1"/>
    </xf>
    <xf numFmtId="0" fontId="5" fillId="0" borderId="2" xfId="54" applyNumberFormat="1" applyFont="1" applyBorder="1" applyAlignment="1">
      <alignment horizontal="left" vertical="center" wrapText="1"/>
    </xf>
    <xf numFmtId="49" fontId="5" fillId="0" borderId="8" xfId="54" applyNumberFormat="1" applyFont="1" applyBorder="1" applyAlignment="1">
      <alignment horizontal="left" vertical="center" wrapText="1"/>
    </xf>
    <xf numFmtId="49" fontId="5" fillId="0" borderId="13" xfId="54" applyNumberFormat="1" applyFont="1" applyBorder="1" applyAlignment="1">
      <alignment horizontal="left" vertical="center" wrapText="1"/>
    </xf>
    <xf numFmtId="49" fontId="5" fillId="0" borderId="8" xfId="54" applyNumberFormat="1" applyFont="1" applyBorder="1" applyAlignment="1">
      <alignment horizontal="left" vertical="center"/>
    </xf>
    <xf numFmtId="49" fontId="5" fillId="0" borderId="13" xfId="54" applyNumberFormat="1" applyFont="1" applyBorder="1" applyAlignment="1">
      <alignment horizontal="left" vertical="center"/>
    </xf>
    <xf numFmtId="0" fontId="5" fillId="0" borderId="14" xfId="55" applyFont="1" applyBorder="1" applyAlignment="1">
      <alignment horizontal="center" vertical="center"/>
    </xf>
    <xf numFmtId="0" fontId="5" fillId="0" borderId="14" xfId="55" applyNumberFormat="1" applyFont="1" applyBorder="1" applyAlignment="1">
      <alignment horizontal="left" vertical="center" wrapText="1"/>
    </xf>
    <xf numFmtId="49" fontId="5" fillId="0" borderId="14" xfId="55" applyNumberFormat="1" applyFont="1" applyBorder="1" applyAlignment="1">
      <alignment horizontal="left" vertical="top" wrapText="1"/>
    </xf>
    <xf numFmtId="0" fontId="6" fillId="0" borderId="14" xfId="55" applyFont="1" applyBorder="1" applyAlignment="1">
      <alignment horizontal="center" vertical="center"/>
    </xf>
    <xf numFmtId="0" fontId="14" fillId="0" borderId="11" xfId="54" applyFont="1" applyBorder="1" applyAlignment="1">
      <alignment horizontal="center" vertical="center"/>
    </xf>
    <xf numFmtId="0" fontId="14" fillId="0" borderId="17" xfId="54" applyFont="1" applyBorder="1" applyAlignment="1">
      <alignment horizontal="center" vertical="center"/>
    </xf>
    <xf numFmtId="49" fontId="5" fillId="0" borderId="14" xfId="54" applyNumberFormat="1" applyFont="1" applyBorder="1" applyAlignment="1">
      <alignment horizontal="left" vertical="center"/>
    </xf>
    <xf numFmtId="49" fontId="5" fillId="0" borderId="14" xfId="54" applyNumberFormat="1" applyFont="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xf numFmtId="0" fontId="15" fillId="0" borderId="0" xfId="0" applyFont="1" applyFill="1" applyBorder="1" applyAlignment="1">
      <alignment vertical="center"/>
    </xf>
    <xf numFmtId="0" fontId="16" fillId="0" borderId="1" xfId="0" applyFont="1" applyFill="1" applyBorder="1" applyAlignment="1">
      <alignment vertical="center"/>
    </xf>
    <xf numFmtId="0" fontId="16" fillId="0" borderId="1" xfId="0" applyFont="1" applyFill="1" applyBorder="1" applyAlignment="1">
      <alignment horizontal="righ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9" fontId="4" fillId="0" borderId="2" xfId="0" applyNumberFormat="1" applyFont="1" applyFill="1" applyBorder="1" applyAlignment="1">
      <alignment vertical="center"/>
    </xf>
    <xf numFmtId="0" fontId="16" fillId="0" borderId="2" xfId="0" applyFont="1" applyFill="1" applyBorder="1" applyAlignment="1">
      <alignment vertical="center"/>
    </xf>
    <xf numFmtId="9" fontId="16" fillId="0" borderId="2" xfId="0" applyNumberFormat="1" applyFont="1" applyFill="1" applyBorder="1" applyAlignment="1">
      <alignment horizontal="center" vertical="center"/>
    </xf>
    <xf numFmtId="9" fontId="16" fillId="0" borderId="2" xfId="0" applyNumberFormat="1" applyFont="1" applyFill="1" applyBorder="1" applyAlignment="1">
      <alignment vertical="center"/>
    </xf>
    <xf numFmtId="0" fontId="17" fillId="0" borderId="0" xfId="0" applyFont="1" applyFill="1" applyBorder="1" applyAlignment="1">
      <alignment horizontal="left" vertical="top" wrapText="1"/>
    </xf>
    <xf numFmtId="0" fontId="18" fillId="0" borderId="0" xfId="57" applyFont="1" applyAlignment="1"/>
    <xf numFmtId="0" fontId="19" fillId="0" borderId="0" xfId="57">
      <alignment vertical="center"/>
    </xf>
    <xf numFmtId="0" fontId="2" fillId="3" borderId="0" xfId="57" applyFont="1" applyFill="1" applyAlignment="1" applyProtection="1">
      <alignment horizontal="right" vertical="center" wrapText="1" readingOrder="1"/>
      <protection locked="0"/>
    </xf>
    <xf numFmtId="0" fontId="20" fillId="3" borderId="0" xfId="57" applyFont="1" applyFill="1" applyAlignment="1" applyProtection="1">
      <alignment horizontal="center" vertical="center" wrapText="1" readingOrder="1"/>
      <protection locked="0"/>
    </xf>
    <xf numFmtId="0" fontId="21" fillId="3" borderId="0" xfId="57" applyFont="1" applyFill="1" applyAlignment="1" applyProtection="1">
      <alignment horizontal="left" vertical="center" wrapText="1" readingOrder="1"/>
      <protection locked="0"/>
    </xf>
    <xf numFmtId="0" fontId="22" fillId="0" borderId="0" xfId="57" applyFont="1" applyAlignment="1"/>
    <xf numFmtId="0" fontId="6" fillId="0" borderId="18" xfId="57" applyFont="1" applyBorder="1" applyAlignment="1" applyProtection="1">
      <alignment horizontal="center" vertical="center" wrapText="1" readingOrder="1"/>
      <protection locked="0"/>
    </xf>
    <xf numFmtId="0" fontId="18" fillId="0" borderId="19" xfId="57" applyFont="1" applyBorder="1" applyAlignment="1" applyProtection="1">
      <alignment vertical="top" wrapText="1"/>
      <protection locked="0"/>
    </xf>
    <xf numFmtId="0" fontId="21" fillId="0" borderId="18" xfId="57" applyFont="1" applyBorder="1" applyAlignment="1" applyProtection="1">
      <alignment horizontal="center" vertical="center" wrapText="1" readingOrder="1"/>
      <protection locked="0"/>
    </xf>
    <xf numFmtId="0" fontId="5" fillId="0" borderId="20" xfId="57" applyFont="1" applyBorder="1" applyAlignment="1" applyProtection="1">
      <alignment vertical="center" wrapText="1" readingOrder="1"/>
      <protection locked="0"/>
    </xf>
    <xf numFmtId="178" fontId="5" fillId="0" borderId="20" xfId="57" applyNumberFormat="1" applyFont="1" applyBorder="1" applyAlignment="1" applyProtection="1">
      <alignment vertical="center" wrapText="1" readingOrder="1"/>
      <protection locked="0"/>
    </xf>
    <xf numFmtId="0" fontId="6" fillId="0" borderId="21" xfId="57" applyFont="1" applyBorder="1" applyAlignment="1" applyProtection="1">
      <alignment horizontal="center" vertical="center" wrapText="1" readingOrder="1"/>
      <protection locked="0"/>
    </xf>
    <xf numFmtId="178" fontId="5" fillId="0" borderId="20" xfId="57" applyNumberFormat="1" applyFont="1" applyBorder="1" applyAlignment="1" applyProtection="1">
      <alignment horizontal="right" vertical="center" wrapText="1" readingOrder="1"/>
      <protection locked="0"/>
    </xf>
    <xf numFmtId="0" fontId="5" fillId="0" borderId="7" xfId="57" applyFont="1" applyBorder="1" applyAlignment="1" applyProtection="1">
      <alignment horizontal="left" vertical="center" wrapText="1" readingOrder="1"/>
      <protection locked="0"/>
    </xf>
    <xf numFmtId="0" fontId="18" fillId="0" borderId="22" xfId="57" applyFont="1" applyBorder="1" applyAlignment="1" applyProtection="1">
      <alignment vertical="top" wrapText="1"/>
      <protection locked="0"/>
    </xf>
    <xf numFmtId="0" fontId="21" fillId="0" borderId="21" xfId="57" applyFont="1" applyBorder="1" applyAlignment="1" applyProtection="1">
      <alignment horizontal="center" vertical="center" wrapText="1" readingOrder="1"/>
      <protection locked="0"/>
    </xf>
    <xf numFmtId="178" fontId="5" fillId="0" borderId="7" xfId="57" applyNumberFormat="1" applyFont="1" applyBorder="1" applyAlignment="1" applyProtection="1">
      <alignment horizontal="right" vertical="center" wrapText="1" readingOrder="1"/>
      <protection locked="0"/>
    </xf>
    <xf numFmtId="178" fontId="6" fillId="0" borderId="20" xfId="57" applyNumberFormat="1" applyFont="1" applyBorder="1" applyAlignment="1" applyProtection="1">
      <alignment horizontal="right" vertical="center" wrapText="1" readingOrder="1"/>
      <protection locked="0"/>
    </xf>
    <xf numFmtId="0" fontId="6" fillId="0" borderId="18" xfId="57" applyFont="1" applyBorder="1" applyAlignment="1" applyProtection="1">
      <alignment horizontal="right" wrapText="1" readingOrder="1"/>
      <protection locked="0"/>
    </xf>
    <xf numFmtId="0" fontId="6" fillId="0" borderId="18" xfId="57" applyFont="1" applyBorder="1" applyAlignment="1" applyProtection="1">
      <alignment horizontal="right" vertical="center" wrapText="1" readingOrder="1"/>
      <protection locked="0"/>
    </xf>
    <xf numFmtId="178" fontId="5" fillId="0" borderId="5" xfId="57" applyNumberFormat="1" applyFont="1" applyBorder="1" applyAlignment="1" applyProtection="1">
      <alignment horizontal="right" vertical="center" wrapText="1" readingOrder="1"/>
      <protection locked="0"/>
    </xf>
    <xf numFmtId="178" fontId="5" fillId="0" borderId="2" xfId="57" applyNumberFormat="1" applyFont="1" applyBorder="1" applyAlignment="1" applyProtection="1">
      <alignment vertical="center" wrapText="1" readingOrder="1"/>
      <protection locked="0"/>
    </xf>
    <xf numFmtId="178" fontId="6" fillId="0" borderId="7" xfId="57" applyNumberFormat="1" applyFont="1" applyBorder="1" applyAlignment="1" applyProtection="1">
      <alignment horizontal="right" vertical="center" wrapText="1" readingOrder="1"/>
      <protection locked="0"/>
    </xf>
    <xf numFmtId="49" fontId="1" fillId="0" borderId="0" xfId="0" applyNumberFormat="1" applyFont="1" applyFill="1" applyBorder="1" applyAlignment="1">
      <alignment vertical="center"/>
    </xf>
    <xf numFmtId="49" fontId="6" fillId="0" borderId="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8" fillId="0" borderId="2" xfId="0" applyNumberFormat="1" applyFont="1" applyFill="1" applyBorder="1" applyAlignment="1"/>
    <xf numFmtId="49" fontId="10" fillId="0" borderId="2" xfId="0" applyNumberFormat="1" applyFont="1" applyFill="1" applyBorder="1" applyAlignment="1">
      <alignment horizontal="center"/>
    </xf>
    <xf numFmtId="0" fontId="8" fillId="0" borderId="8" xfId="0"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 xfId="0" applyFont="1" applyFill="1" applyBorder="1" applyAlignment="1"/>
    <xf numFmtId="0" fontId="23" fillId="0" borderId="0" xfId="57" applyFont="1">
      <alignment vertical="center"/>
    </xf>
    <xf numFmtId="0" fontId="2" fillId="0" borderId="0" xfId="57" applyFont="1" applyAlignment="1" applyProtection="1">
      <alignment horizontal="right" vertical="center" wrapText="1" readingOrder="1"/>
      <protection locked="0"/>
    </xf>
    <xf numFmtId="0" fontId="24" fillId="0" borderId="0" xfId="57" applyFont="1" applyAlignment="1" applyProtection="1">
      <alignment horizontal="center" vertical="center" wrapText="1" readingOrder="1"/>
      <protection locked="0"/>
    </xf>
    <xf numFmtId="0" fontId="25" fillId="0" borderId="0" xfId="57" applyFont="1" applyAlignment="1" applyProtection="1">
      <alignment horizontal="right" wrapText="1" readingOrder="1"/>
      <protection locked="0"/>
    </xf>
    <xf numFmtId="0" fontId="6" fillId="3" borderId="21" xfId="57" applyFont="1" applyFill="1" applyBorder="1" applyAlignment="1" applyProtection="1">
      <alignment horizontal="center" vertical="center" wrapText="1" readingOrder="1"/>
      <protection locked="0"/>
    </xf>
    <xf numFmtId="0" fontId="18" fillId="0" borderId="23" xfId="57" applyFont="1" applyBorder="1" applyAlignment="1" applyProtection="1">
      <alignment vertical="top" wrapText="1"/>
      <protection locked="0"/>
    </xf>
    <xf numFmtId="0" fontId="18" fillId="3" borderId="20" xfId="57" applyFont="1" applyFill="1" applyBorder="1" applyAlignment="1" applyProtection="1">
      <alignment vertical="top" wrapText="1"/>
      <protection locked="0"/>
    </xf>
    <xf numFmtId="0" fontId="18" fillId="0" borderId="24" xfId="57" applyFont="1" applyBorder="1" applyAlignment="1" applyProtection="1">
      <alignment vertical="top" wrapText="1"/>
      <protection locked="0"/>
    </xf>
    <xf numFmtId="0" fontId="18" fillId="3" borderId="5" xfId="57" applyFont="1" applyFill="1" applyBorder="1" applyAlignment="1" applyProtection="1">
      <alignment vertical="top" wrapText="1"/>
      <protection locked="0"/>
    </xf>
    <xf numFmtId="0" fontId="18" fillId="3" borderId="7" xfId="57" applyFont="1" applyFill="1" applyBorder="1" applyAlignment="1" applyProtection="1">
      <alignment vertical="top" wrapText="1"/>
      <protection locked="0"/>
    </xf>
    <xf numFmtId="0" fontId="6" fillId="0" borderId="21" xfId="57" applyFont="1" applyFill="1" applyBorder="1" applyAlignment="1" applyProtection="1">
      <alignment horizontal="center" vertical="center" wrapText="1" readingOrder="1"/>
      <protection locked="0"/>
    </xf>
    <xf numFmtId="0" fontId="5" fillId="0" borderId="21" xfId="57" applyFont="1" applyFill="1" applyBorder="1" applyAlignment="1" applyProtection="1">
      <alignment horizontal="center" vertical="center" wrapText="1" readingOrder="1"/>
      <protection locked="0"/>
    </xf>
    <xf numFmtId="178" fontId="5" fillId="0" borderId="21" xfId="57" applyNumberFormat="1" applyFont="1" applyFill="1" applyBorder="1" applyAlignment="1" applyProtection="1">
      <alignment horizontal="right" vertical="center" wrapText="1" readingOrder="1"/>
      <protection locked="0"/>
    </xf>
    <xf numFmtId="0" fontId="5" fillId="0" borderId="21" xfId="57" applyFont="1" applyFill="1" applyBorder="1" applyAlignment="1" applyProtection="1">
      <alignment horizontal="left" vertical="center" wrapText="1" readingOrder="1"/>
      <protection locked="0"/>
    </xf>
    <xf numFmtId="0" fontId="5" fillId="0" borderId="21" xfId="57" applyFont="1" applyFill="1" applyBorder="1" applyAlignment="1" applyProtection="1">
      <alignment vertical="center" wrapText="1" readingOrder="1"/>
      <protection locked="0"/>
    </xf>
    <xf numFmtId="0" fontId="18" fillId="0" borderId="25" xfId="57" applyFont="1" applyBorder="1" applyAlignment="1" applyProtection="1">
      <alignment vertical="top" wrapText="1"/>
      <protection locked="0"/>
    </xf>
    <xf numFmtId="0" fontId="18" fillId="0" borderId="26" xfId="57" applyFont="1" applyBorder="1" applyAlignment="1" applyProtection="1">
      <alignment vertical="top" wrapText="1"/>
      <protection locked="0"/>
    </xf>
    <xf numFmtId="49" fontId="8" fillId="0" borderId="2" xfId="51" applyNumberFormat="1" applyFont="1" applyFill="1" applyBorder="1" applyAlignment="1">
      <alignment vertical="center" readingOrder="1"/>
    </xf>
    <xf numFmtId="0" fontId="8" fillId="0" borderId="8" xfId="51" applyFont="1" applyFill="1" applyBorder="1" applyAlignment="1">
      <alignment vertical="center"/>
    </xf>
    <xf numFmtId="49" fontId="8" fillId="0" borderId="2" xfId="51" applyNumberFormat="1" applyFont="1" applyFill="1" applyBorder="1" applyAlignment="1">
      <alignment horizontal="left" vertical="center"/>
    </xf>
    <xf numFmtId="49" fontId="8" fillId="0" borderId="2" xfId="51" applyNumberFormat="1" applyFont="1" applyFill="1" applyBorder="1" applyAlignment="1">
      <alignment vertical="center"/>
    </xf>
    <xf numFmtId="0" fontId="26" fillId="0" borderId="2" xfId="51" applyFill="1" applyBorder="1"/>
    <xf numFmtId="0" fontId="26" fillId="0" borderId="0" xfId="51" applyFill="1" applyBorder="1"/>
    <xf numFmtId="0" fontId="8" fillId="0" borderId="8" xfId="51" applyFont="1" applyFill="1" applyBorder="1" applyAlignment="1">
      <alignment horizontal="left" vertical="center"/>
    </xf>
    <xf numFmtId="49" fontId="8" fillId="0" borderId="2" xfId="52" applyNumberFormat="1" applyFont="1" applyFill="1" applyBorder="1" applyAlignment="1">
      <alignment vertical="center"/>
    </xf>
    <xf numFmtId="0" fontId="8" fillId="0" borderId="8" xfId="52" applyFont="1" applyFill="1" applyBorder="1" applyAlignment="1">
      <alignment vertical="center"/>
    </xf>
    <xf numFmtId="49" fontId="8" fillId="0" borderId="2" xfId="52" applyNumberFormat="1" applyFont="1" applyFill="1" applyBorder="1" applyAlignment="1">
      <alignment horizontal="left" vertical="center"/>
    </xf>
    <xf numFmtId="0" fontId="8" fillId="0" borderId="2" xfId="52" applyFont="1" applyFill="1" applyBorder="1"/>
    <xf numFmtId="0" fontId="0" fillId="0" borderId="0" xfId="0" applyNumberFormat="1" applyFont="1" applyFill="1" applyAlignment="1">
      <alignment vertical="center"/>
    </xf>
    <xf numFmtId="0" fontId="0" fillId="0" borderId="0" xfId="0" applyAlignment="1">
      <alignment vertical="center"/>
    </xf>
    <xf numFmtId="0" fontId="18" fillId="0" borderId="0" xfId="57" applyFont="1" applyFill="1" applyAlignment="1"/>
    <xf numFmtId="0" fontId="27" fillId="0" borderId="0" xfId="57" applyFont="1" applyAlignment="1" applyProtection="1">
      <alignment wrapText="1" readingOrder="1"/>
      <protection locked="0"/>
    </xf>
    <xf numFmtId="0" fontId="18" fillId="0" borderId="27" xfId="57" applyFont="1" applyBorder="1" applyAlignment="1" applyProtection="1">
      <alignment vertical="top" wrapText="1"/>
      <protection locked="0"/>
    </xf>
    <xf numFmtId="0" fontId="18" fillId="0" borderId="28" xfId="57" applyFont="1" applyBorder="1" applyAlignment="1" applyProtection="1">
      <alignment vertical="top" wrapText="1"/>
      <protection locked="0"/>
    </xf>
    <xf numFmtId="0" fontId="18" fillId="0" borderId="5" xfId="57" applyFont="1" applyFill="1" applyBorder="1" applyAlignment="1" applyProtection="1">
      <alignment vertical="top" wrapText="1"/>
      <protection locked="0"/>
    </xf>
    <xf numFmtId="0" fontId="18" fillId="0" borderId="20" xfId="57" applyFont="1" applyBorder="1" applyAlignment="1" applyProtection="1">
      <alignment vertical="top" wrapText="1"/>
      <protection locked="0"/>
    </xf>
    <xf numFmtId="0" fontId="18" fillId="0" borderId="5" xfId="57" applyFont="1" applyBorder="1" applyAlignment="1" applyProtection="1">
      <alignment vertical="top" wrapText="1"/>
      <protection locked="0"/>
    </xf>
    <xf numFmtId="0" fontId="18" fillId="0" borderId="7" xfId="57" applyFont="1" applyBorder="1" applyAlignment="1" applyProtection="1">
      <alignment vertical="top" wrapText="1"/>
      <protection locked="0"/>
    </xf>
    <xf numFmtId="0" fontId="18" fillId="0" borderId="7" xfId="57" applyFont="1" applyFill="1" applyBorder="1" applyAlignment="1" applyProtection="1">
      <alignment vertical="top" wrapText="1"/>
      <protection locked="0"/>
    </xf>
    <xf numFmtId="0" fontId="5" fillId="0" borderId="21" xfId="57" applyFont="1" applyBorder="1" applyAlignment="1" applyProtection="1">
      <alignment horizontal="center" vertical="center" wrapText="1" readingOrder="1"/>
      <protection locked="0"/>
    </xf>
    <xf numFmtId="178" fontId="5" fillId="0" borderId="21" xfId="57" applyNumberFormat="1" applyFont="1" applyBorder="1" applyAlignment="1" applyProtection="1">
      <alignment horizontal="right" vertical="center" wrapText="1" readingOrder="1"/>
      <protection locked="0"/>
    </xf>
    <xf numFmtId="0" fontId="5" fillId="0" borderId="21" xfId="57" applyFont="1" applyBorder="1" applyAlignment="1" applyProtection="1">
      <alignment horizontal="left" vertical="center" wrapText="1" readingOrder="1"/>
      <protection locked="0"/>
    </xf>
    <xf numFmtId="0" fontId="5" fillId="0" borderId="21" xfId="57" applyFont="1" applyFill="1" applyBorder="1" applyAlignment="1" applyProtection="1">
      <alignment horizontal="left" vertical="center" shrinkToFit="1" readingOrder="1"/>
      <protection locked="0"/>
    </xf>
    <xf numFmtId="0" fontId="5" fillId="0" borderId="21" xfId="57" applyFont="1" applyBorder="1" applyAlignment="1" applyProtection="1">
      <alignment vertical="center" wrapText="1" readingOrder="1"/>
      <protection locked="0"/>
    </xf>
    <xf numFmtId="0" fontId="5" fillId="0" borderId="12" xfId="57" applyFont="1" applyFill="1" applyBorder="1" applyAlignment="1" applyProtection="1">
      <alignment horizontal="left" vertical="center" shrinkToFit="1" readingOrder="1"/>
      <protection locked="0"/>
    </xf>
    <xf numFmtId="0" fontId="5" fillId="0" borderId="18" xfId="57" applyFont="1" applyBorder="1" applyAlignment="1" applyProtection="1">
      <alignment vertical="center" wrapText="1" readingOrder="1"/>
      <protection locked="0"/>
    </xf>
    <xf numFmtId="0" fontId="5" fillId="0" borderId="2" xfId="57" applyFont="1" applyFill="1" applyBorder="1" applyAlignment="1" applyProtection="1">
      <alignment horizontal="left" vertical="center" shrinkToFit="1" readingOrder="1"/>
      <protection locked="0"/>
    </xf>
    <xf numFmtId="178" fontId="5" fillId="0" borderId="22" xfId="57" applyNumberFormat="1" applyFont="1" applyBorder="1" applyAlignment="1" applyProtection="1">
      <alignment horizontal="right" vertical="center" wrapText="1" readingOrder="1"/>
      <protection locked="0"/>
    </xf>
    <xf numFmtId="0" fontId="5" fillId="0" borderId="7" xfId="57" applyFont="1" applyFill="1" applyBorder="1" applyAlignment="1" applyProtection="1">
      <alignment horizontal="left" vertical="center" shrinkToFit="1" readingOrder="1"/>
      <protection locked="0"/>
    </xf>
    <xf numFmtId="0" fontId="8" fillId="0" borderId="21" xfId="57" applyFont="1" applyFill="1" applyBorder="1" applyAlignment="1" applyProtection="1">
      <alignment horizontal="left" vertical="center" shrinkToFit="1" readingOrder="1"/>
      <protection locked="0"/>
    </xf>
    <xf numFmtId="0" fontId="5" fillId="0" borderId="21" xfId="0" applyFont="1" applyFill="1" applyBorder="1" applyAlignment="1">
      <alignment horizontal="left" vertical="center" wrapText="1" readingOrder="1"/>
    </xf>
    <xf numFmtId="49" fontId="8" fillId="0" borderId="21" xfId="0" applyNumberFormat="1" applyFont="1" applyFill="1" applyBorder="1" applyAlignment="1">
      <alignment horizontal="left" vertical="center" shrinkToFit="1" readingOrder="1"/>
    </xf>
    <xf numFmtId="179" fontId="5" fillId="0" borderId="21" xfId="0" applyNumberFormat="1" applyFont="1" applyFill="1" applyBorder="1" applyAlignment="1">
      <alignment horizontal="right" vertical="center" wrapText="1" readingOrder="1"/>
    </xf>
    <xf numFmtId="49" fontId="5" fillId="0" borderId="21" xfId="0" applyNumberFormat="1" applyFont="1" applyFill="1" applyBorder="1" applyAlignment="1">
      <alignment vertical="center" wrapText="1" readingOrder="1"/>
    </xf>
    <xf numFmtId="0" fontId="5" fillId="0" borderId="21" xfId="0" applyFont="1" applyFill="1" applyBorder="1" applyAlignment="1">
      <alignment vertical="center" wrapText="1" readingOrder="1"/>
    </xf>
    <xf numFmtId="49" fontId="5" fillId="0" borderId="21" xfId="0" applyNumberFormat="1" applyFont="1" applyFill="1" applyBorder="1" applyAlignment="1">
      <alignment horizontal="left" vertical="center" shrinkToFit="1" readingOrder="1"/>
    </xf>
    <xf numFmtId="178" fontId="5" fillId="0" borderId="21" xfId="0" applyNumberFormat="1" applyFont="1" applyBorder="1" applyAlignment="1" applyProtection="1">
      <alignment horizontal="right" vertical="center" wrapText="1" readingOrder="1"/>
      <protection locked="0"/>
    </xf>
    <xf numFmtId="0" fontId="6" fillId="0" borderId="2" xfId="57" applyFont="1" applyBorder="1" applyAlignment="1" applyProtection="1">
      <alignment horizontal="center" vertical="center" wrapText="1" readingOrder="1"/>
      <protection locked="0"/>
    </xf>
    <xf numFmtId="0" fontId="18" fillId="0" borderId="2" xfId="57" applyFont="1" applyBorder="1" applyAlignment="1" applyProtection="1">
      <alignment vertical="top" wrapText="1"/>
      <protection locked="0"/>
    </xf>
    <xf numFmtId="178" fontId="5" fillId="0" borderId="18" xfId="57" applyNumberFormat="1" applyFont="1" applyBorder="1" applyAlignment="1" applyProtection="1">
      <alignment horizontal="right" vertical="center" wrapText="1" readingOrder="1"/>
      <protection locked="0"/>
    </xf>
    <xf numFmtId="178" fontId="5" fillId="0" borderId="2" xfId="0" applyNumberFormat="1" applyFont="1" applyBorder="1" applyAlignment="1" applyProtection="1">
      <alignment horizontal="right" vertical="center" wrapText="1" readingOrder="1"/>
      <protection locked="0"/>
    </xf>
    <xf numFmtId="178" fontId="5" fillId="0" borderId="2" xfId="57" applyNumberFormat="1" applyFont="1" applyBorder="1" applyAlignment="1" applyProtection="1">
      <alignment horizontal="right" vertical="center" wrapText="1" readingOrder="1"/>
      <protection locked="0"/>
    </xf>
    <xf numFmtId="179" fontId="5" fillId="0" borderId="2" xfId="0" applyNumberFormat="1" applyFont="1" applyFill="1" applyBorder="1" applyAlignment="1">
      <alignment horizontal="right" vertical="center" wrapText="1" readingOrder="1"/>
    </xf>
    <xf numFmtId="0" fontId="5" fillId="0" borderId="21" xfId="0" applyFont="1" applyBorder="1" applyAlignment="1" applyProtection="1">
      <alignment horizontal="left" vertical="center" wrapText="1" readingOrder="1"/>
      <protection locked="0"/>
    </xf>
    <xf numFmtId="0" fontId="5" fillId="0" borderId="21" xfId="0" applyFont="1" applyFill="1" applyBorder="1" applyAlignment="1" applyProtection="1">
      <alignment horizontal="left" vertical="center" shrinkToFit="1" readingOrder="1"/>
      <protection locked="0"/>
    </xf>
    <xf numFmtId="0" fontId="5" fillId="0" borderId="21" xfId="0" applyFont="1" applyBorder="1" applyAlignment="1" applyProtection="1">
      <alignment vertical="center" wrapText="1" readingOrder="1"/>
      <protection locked="0"/>
    </xf>
    <xf numFmtId="0" fontId="18" fillId="0" borderId="0" xfId="0" applyFont="1" applyAlignment="1"/>
    <xf numFmtId="0" fontId="2" fillId="0" borderId="0" xfId="0" applyNumberFormat="1" applyFont="1" applyFill="1" applyBorder="1" applyAlignment="1" applyProtection="1">
      <alignment vertical="center"/>
    </xf>
    <xf numFmtId="0" fontId="6" fillId="0" borderId="0" xfId="57" applyFont="1" applyAlignment="1" applyProtection="1">
      <alignment wrapText="1" readingOrder="1"/>
      <protection locked="0"/>
    </xf>
    <xf numFmtId="0" fontId="28" fillId="0" borderId="0" xfId="57" applyFont="1" applyAlignment="1"/>
    <xf numFmtId="0" fontId="6" fillId="0" borderId="2" xfId="56" applyNumberFormat="1" applyFont="1" applyFill="1" applyBorder="1" applyAlignment="1" applyProtection="1">
      <alignment horizontal="center" vertical="center"/>
    </xf>
    <xf numFmtId="0" fontId="6" fillId="0" borderId="2" xfId="56" applyNumberFormat="1" applyFont="1" applyFill="1" applyBorder="1" applyAlignment="1" applyProtection="1">
      <alignment horizontal="center" vertical="center" wrapText="1"/>
    </xf>
    <xf numFmtId="180" fontId="5" fillId="0" borderId="7" xfId="0" applyNumberFormat="1" applyFont="1" applyBorder="1" applyAlignment="1" applyProtection="1">
      <alignment vertical="center" wrapText="1" readingOrder="1"/>
      <protection locked="0"/>
    </xf>
    <xf numFmtId="181" fontId="5" fillId="0" borderId="2" xfId="0" applyNumberFormat="1" applyFont="1" applyFill="1" applyBorder="1" applyAlignment="1" applyProtection="1">
      <alignment horizontal="right" vertical="center"/>
    </xf>
    <xf numFmtId="180" fontId="5" fillId="0" borderId="7" xfId="0" applyNumberFormat="1" applyFont="1" applyBorder="1" applyAlignment="1" applyProtection="1">
      <alignment horizontal="right" vertical="center" wrapText="1" readingOrder="1"/>
      <protection locked="0"/>
    </xf>
    <xf numFmtId="4" fontId="1" fillId="0" borderId="0" xfId="0" applyNumberFormat="1" applyFont="1" applyFill="1" applyBorder="1" applyAlignment="1">
      <alignment vertical="center"/>
    </xf>
    <xf numFmtId="0" fontId="5" fillId="0" borderId="2" xfId="0" applyNumberFormat="1" applyFont="1" applyFill="1" applyBorder="1" applyAlignment="1" applyProtection="1">
      <alignment horizontal="right" vertical="center"/>
    </xf>
    <xf numFmtId="4" fontId="1" fillId="0" borderId="2" xfId="0" applyNumberFormat="1" applyFont="1" applyFill="1" applyBorder="1" applyAlignment="1">
      <alignment vertical="center"/>
    </xf>
    <xf numFmtId="180" fontId="6" fillId="0" borderId="7" xfId="0" applyNumberFormat="1" applyFont="1" applyBorder="1" applyAlignment="1" applyProtection="1">
      <alignment vertical="center" wrapText="1" readingOrder="1"/>
      <protection locked="0"/>
    </xf>
    <xf numFmtId="176" fontId="6" fillId="0" borderId="2" xfId="0" applyNumberFormat="1" applyFont="1" applyFill="1" applyBorder="1" applyAlignment="1" applyProtection="1">
      <alignment horizontal="right" vertical="center"/>
    </xf>
    <xf numFmtId="0" fontId="11" fillId="0" borderId="0" xfId="0" applyFont="1" applyAlignment="1">
      <alignment horizontal="left" vertical="center"/>
    </xf>
    <xf numFmtId="0" fontId="29" fillId="0" borderId="2" xfId="56" applyNumberFormat="1" applyFont="1" applyFill="1" applyBorder="1" applyAlignment="1" applyProtection="1">
      <alignment vertical="center"/>
    </xf>
    <xf numFmtId="0" fontId="5" fillId="0" borderId="2" xfId="56" applyNumberFormat="1" applyFont="1" applyFill="1" applyBorder="1" applyAlignment="1" applyProtection="1">
      <alignment vertical="center"/>
    </xf>
    <xf numFmtId="0" fontId="6" fillId="0" borderId="0" xfId="0" applyNumberFormat="1" applyFont="1" applyFill="1" applyBorder="1" applyAlignment="1" applyProtection="1">
      <alignment horizontal="center" vertical="center"/>
    </xf>
    <xf numFmtId="0" fontId="29" fillId="0" borderId="2" xfId="0" applyNumberFormat="1" applyFont="1" applyFill="1" applyBorder="1" applyAlignment="1" applyProtection="1">
      <alignment vertical="center"/>
    </xf>
    <xf numFmtId="181" fontId="5" fillId="0" borderId="8" xfId="0"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right"/>
    </xf>
    <xf numFmtId="4" fontId="1" fillId="0" borderId="0" xfId="0" applyNumberFormat="1" applyFont="1" applyFill="1" applyBorder="1" applyAlignment="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 name="常规 2 11" xfId="51"/>
    <cellStyle name="常规 2 11 2" xfId="52"/>
    <cellStyle name="常规 3" xfId="53"/>
    <cellStyle name="常规 3 2" xfId="54"/>
    <cellStyle name="常规 4" xfId="55"/>
    <cellStyle name="常规 5" xfId="56"/>
    <cellStyle name="常规 6"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showGridLines="0" topLeftCell="B1" workbookViewId="0">
      <selection activeCell="B18" sqref="B18"/>
    </sheetView>
  </sheetViews>
  <sheetFormatPr defaultColWidth="8" defaultRowHeight="14.25" customHeight="1" outlineLevelCol="3"/>
  <cols>
    <col min="1" max="1" width="35.75" style="2" customWidth="1"/>
    <col min="2" max="2" width="37.75" style="2" customWidth="1"/>
    <col min="3" max="3" width="35.3796296296296" style="2" customWidth="1"/>
    <col min="4" max="4" width="40.3796296296296" style="2" customWidth="1"/>
    <col min="5" max="16384" width="8" style="2"/>
  </cols>
  <sheetData>
    <row r="1" spans="1:3">
      <c r="A1" s="3"/>
      <c r="B1" s="3"/>
      <c r="C1" s="3"/>
    </row>
    <row r="2" ht="21.6" spans="1:4">
      <c r="A2" s="4" t="s">
        <v>0</v>
      </c>
      <c r="B2" s="4"/>
      <c r="C2" s="4"/>
      <c r="D2" s="4"/>
    </row>
    <row r="3" ht="19.5" customHeight="1" spans="1:4">
      <c r="A3" s="218" t="s">
        <v>1</v>
      </c>
      <c r="B3" s="219"/>
      <c r="C3" s="233"/>
      <c r="D3" s="35" t="s">
        <v>2</v>
      </c>
    </row>
    <row r="4" ht="21" customHeight="1" spans="1:4">
      <c r="A4" s="220" t="s">
        <v>3</v>
      </c>
      <c r="B4" s="220"/>
      <c r="C4" s="220" t="s">
        <v>4</v>
      </c>
      <c r="D4" s="220"/>
    </row>
    <row r="5" ht="21" customHeight="1" spans="1:4">
      <c r="A5" s="220" t="s">
        <v>5</v>
      </c>
      <c r="B5" s="220" t="s">
        <v>6</v>
      </c>
      <c r="C5" s="220" t="s">
        <v>7</v>
      </c>
      <c r="D5" s="220" t="s">
        <v>6</v>
      </c>
    </row>
    <row r="6" ht="21" customHeight="1" spans="1:4">
      <c r="A6" s="220"/>
      <c r="B6" s="220"/>
      <c r="C6" s="220"/>
      <c r="D6" s="220"/>
    </row>
    <row r="7" ht="21" customHeight="1" spans="1:4">
      <c r="A7" s="234" t="s">
        <v>8</v>
      </c>
      <c r="B7" s="222">
        <v>15579.73</v>
      </c>
      <c r="C7" s="19" t="s">
        <v>9</v>
      </c>
      <c r="D7" s="222"/>
    </row>
    <row r="8" ht="21" customHeight="1" spans="1:4">
      <c r="A8" s="14" t="s">
        <v>10</v>
      </c>
      <c r="B8" s="223"/>
      <c r="C8" s="19" t="s">
        <v>11</v>
      </c>
      <c r="D8" s="223"/>
    </row>
    <row r="9" ht="21" customHeight="1" spans="1:4">
      <c r="A9" s="14" t="s">
        <v>12</v>
      </c>
      <c r="B9" s="223"/>
      <c r="C9" s="19" t="s">
        <v>13</v>
      </c>
      <c r="D9" s="223"/>
    </row>
    <row r="10" ht="21" customHeight="1" spans="1:4">
      <c r="A10" s="14" t="s">
        <v>14</v>
      </c>
      <c r="B10" s="223">
        <v>129344.45</v>
      </c>
      <c r="C10" s="19" t="s">
        <v>15</v>
      </c>
      <c r="D10" s="223"/>
    </row>
    <row r="11" ht="21" customHeight="1" spans="1:4">
      <c r="A11" s="14" t="s">
        <v>16</v>
      </c>
      <c r="B11" s="223"/>
      <c r="C11" s="19" t="s">
        <v>17</v>
      </c>
      <c r="D11" s="223"/>
    </row>
    <row r="12" ht="21" customHeight="1" spans="1:4">
      <c r="A12" s="14" t="s">
        <v>18</v>
      </c>
      <c r="B12" s="223"/>
      <c r="C12" s="19" t="s">
        <v>19</v>
      </c>
      <c r="D12" s="223"/>
    </row>
    <row r="13" ht="21" customHeight="1" spans="1:4">
      <c r="A13" s="14" t="s">
        <v>20</v>
      </c>
      <c r="B13" s="223">
        <v>2420.26</v>
      </c>
      <c r="C13" s="19" t="s">
        <v>21</v>
      </c>
      <c r="D13" s="223"/>
    </row>
    <row r="14" ht="21" customHeight="1" spans="1:4">
      <c r="A14" s="149"/>
      <c r="B14" s="223"/>
      <c r="C14" s="19" t="s">
        <v>22</v>
      </c>
      <c r="D14" s="224">
        <v>3213.9</v>
      </c>
    </row>
    <row r="15" ht="21" customHeight="1" spans="1:4">
      <c r="A15" s="149"/>
      <c r="B15" s="223"/>
      <c r="C15" s="19" t="s">
        <v>23</v>
      </c>
      <c r="D15" s="224">
        <v>141069.39</v>
      </c>
    </row>
    <row r="16" ht="21" customHeight="1" spans="1:4">
      <c r="A16" s="149"/>
      <c r="B16" s="223"/>
      <c r="C16" s="19" t="s">
        <v>24</v>
      </c>
      <c r="D16" s="224"/>
    </row>
    <row r="17" ht="21" customHeight="1" spans="1:4">
      <c r="A17" s="149"/>
      <c r="B17" s="235"/>
      <c r="C17" s="19" t="s">
        <v>25</v>
      </c>
      <c r="D17" s="223"/>
    </row>
    <row r="18" ht="21" customHeight="1" spans="1:4">
      <c r="A18" s="149"/>
      <c r="B18" s="236"/>
      <c r="C18" s="19" t="s">
        <v>26</v>
      </c>
      <c r="D18" s="223"/>
    </row>
    <row r="19" ht="21" customHeight="1" spans="1:4">
      <c r="A19" s="149"/>
      <c r="B19" s="236"/>
      <c r="C19" s="19" t="s">
        <v>27</v>
      </c>
      <c r="D19" s="223"/>
    </row>
    <row r="20" ht="21" customHeight="1" spans="1:4">
      <c r="A20" s="149"/>
      <c r="B20" s="236"/>
      <c r="C20" s="14" t="s">
        <v>28</v>
      </c>
      <c r="D20" s="223"/>
    </row>
    <row r="21" ht="21" customHeight="1" spans="1:4">
      <c r="A21" s="24"/>
      <c r="B21" s="236"/>
      <c r="C21" s="14" t="s">
        <v>29</v>
      </c>
      <c r="D21" s="223"/>
    </row>
    <row r="22" ht="21" customHeight="1" spans="1:4">
      <c r="A22" s="19"/>
      <c r="B22" s="236"/>
      <c r="C22" s="14" t="s">
        <v>30</v>
      </c>
      <c r="D22" s="223"/>
    </row>
    <row r="23" ht="21" customHeight="1" spans="1:4">
      <c r="A23" s="19"/>
      <c r="B23" s="236"/>
      <c r="C23" s="14" t="s">
        <v>31</v>
      </c>
      <c r="D23" s="223"/>
    </row>
    <row r="24" ht="21" customHeight="1" spans="1:4">
      <c r="A24" s="19"/>
      <c r="B24" s="236"/>
      <c r="C24" s="14" t="s">
        <v>32</v>
      </c>
      <c r="D24" s="223"/>
    </row>
    <row r="25" ht="21" customHeight="1" spans="1:4">
      <c r="A25" s="19"/>
      <c r="B25" s="236"/>
      <c r="C25" s="14" t="s">
        <v>33</v>
      </c>
      <c r="D25" s="223"/>
    </row>
    <row r="26" ht="21" customHeight="1" spans="1:4">
      <c r="A26" s="19"/>
      <c r="B26" s="236"/>
      <c r="C26" s="14" t="s">
        <v>34</v>
      </c>
      <c r="D26" s="223"/>
    </row>
    <row r="27" ht="21" customHeight="1" spans="1:4">
      <c r="A27" s="19"/>
      <c r="B27" s="236"/>
      <c r="C27" s="14" t="s">
        <v>35</v>
      </c>
      <c r="D27" s="223"/>
    </row>
    <row r="28" ht="21" customHeight="1" spans="1:4">
      <c r="A28" s="19"/>
      <c r="B28" s="236"/>
      <c r="C28" s="14" t="s">
        <v>36</v>
      </c>
      <c r="D28" s="223"/>
    </row>
    <row r="29" ht="21" customHeight="1" spans="1:4">
      <c r="A29" s="19"/>
      <c r="B29" s="236"/>
      <c r="C29" s="14" t="s">
        <v>37</v>
      </c>
      <c r="D29" s="223"/>
    </row>
    <row r="30" ht="21" customHeight="1" spans="1:4">
      <c r="A30" s="13" t="s">
        <v>38</v>
      </c>
      <c r="B30" s="222">
        <f>SUM(B7:B29)</f>
        <v>147344.44</v>
      </c>
      <c r="C30" s="9" t="s">
        <v>39</v>
      </c>
      <c r="D30" s="222">
        <v>147344.44</v>
      </c>
    </row>
    <row r="31" ht="29.25" customHeight="1" spans="1:2">
      <c r="A31" s="29"/>
      <c r="B31" s="29"/>
    </row>
    <row r="34" customHeight="1" spans="1:1">
      <c r="A34" s="237"/>
    </row>
  </sheetData>
  <mergeCells count="9">
    <mergeCell ref="A2:D2"/>
    <mergeCell ref="A3:B3"/>
    <mergeCell ref="A4:B4"/>
    <mergeCell ref="C4:D4"/>
    <mergeCell ref="A31:B31"/>
    <mergeCell ref="A5:A6"/>
    <mergeCell ref="B5:B6"/>
    <mergeCell ref="C5:C6"/>
    <mergeCell ref="D5:D6"/>
  </mergeCells>
  <printOptions horizontalCentered="1"/>
  <pageMargins left="0.590551181102362" right="0.590551181102362" top="0.196850393700787" bottom="0.196850393700787" header="0.196850393700787" footer="0.196850393700787"/>
  <pageSetup paperSize="9" scale="87"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3"/>
  <sheetViews>
    <sheetView view="pageBreakPreview" zoomScaleNormal="100" topLeftCell="A64" workbookViewId="0">
      <selection activeCell="C26" sqref="C26:D26"/>
    </sheetView>
  </sheetViews>
  <sheetFormatPr defaultColWidth="9" defaultRowHeight="14.4"/>
  <cols>
    <col min="1" max="1" width="19.5" style="65" customWidth="1"/>
    <col min="2" max="2" width="26.8796296296296" style="65" customWidth="1"/>
    <col min="3" max="3" width="12.6296296296296" style="65" customWidth="1"/>
    <col min="4" max="4" width="14.25" style="65" customWidth="1"/>
    <col min="5" max="6" width="12.6296296296296" style="65" customWidth="1"/>
    <col min="7" max="7" width="14.25" style="65" customWidth="1"/>
    <col min="8" max="8" width="12.6296296296296" style="65" customWidth="1"/>
    <col min="9" max="9" width="15.8796296296296" style="65" customWidth="1"/>
    <col min="10" max="256" width="9" style="65"/>
    <col min="257" max="257" width="19.5" style="65" customWidth="1"/>
    <col min="258" max="258" width="26.8796296296296" style="65" customWidth="1"/>
    <col min="259" max="262" width="12.6296296296296" style="65" customWidth="1"/>
    <col min="263" max="263" width="14.25" style="65" customWidth="1"/>
    <col min="264" max="264" width="12.6296296296296" style="65" customWidth="1"/>
    <col min="265" max="265" width="15.8796296296296" style="65" customWidth="1"/>
    <col min="266" max="512" width="9" style="65"/>
    <col min="513" max="513" width="19.5" style="65" customWidth="1"/>
    <col min="514" max="514" width="26.8796296296296" style="65" customWidth="1"/>
    <col min="515" max="518" width="12.6296296296296" style="65" customWidth="1"/>
    <col min="519" max="519" width="14.25" style="65" customWidth="1"/>
    <col min="520" max="520" width="12.6296296296296" style="65" customWidth="1"/>
    <col min="521" max="521" width="15.8796296296296" style="65" customWidth="1"/>
    <col min="522" max="768" width="9" style="65"/>
    <col min="769" max="769" width="19.5" style="65" customWidth="1"/>
    <col min="770" max="770" width="26.8796296296296" style="65" customWidth="1"/>
    <col min="771" max="774" width="12.6296296296296" style="65" customWidth="1"/>
    <col min="775" max="775" width="14.25" style="65" customWidth="1"/>
    <col min="776" max="776" width="12.6296296296296" style="65" customWidth="1"/>
    <col min="777" max="777" width="15.8796296296296" style="65" customWidth="1"/>
    <col min="778" max="1024" width="9" style="65"/>
    <col min="1025" max="1025" width="19.5" style="65" customWidth="1"/>
    <col min="1026" max="1026" width="26.8796296296296" style="65" customWidth="1"/>
    <col min="1027" max="1030" width="12.6296296296296" style="65" customWidth="1"/>
    <col min="1031" max="1031" width="14.25" style="65" customWidth="1"/>
    <col min="1032" max="1032" width="12.6296296296296" style="65" customWidth="1"/>
    <col min="1033" max="1033" width="15.8796296296296" style="65" customWidth="1"/>
    <col min="1034" max="1280" width="9" style="65"/>
    <col min="1281" max="1281" width="19.5" style="65" customWidth="1"/>
    <col min="1282" max="1282" width="26.8796296296296" style="65" customWidth="1"/>
    <col min="1283" max="1286" width="12.6296296296296" style="65" customWidth="1"/>
    <col min="1287" max="1287" width="14.25" style="65" customWidth="1"/>
    <col min="1288" max="1288" width="12.6296296296296" style="65" customWidth="1"/>
    <col min="1289" max="1289" width="15.8796296296296" style="65" customWidth="1"/>
    <col min="1290" max="1536" width="9" style="65"/>
    <col min="1537" max="1537" width="19.5" style="65" customWidth="1"/>
    <col min="1538" max="1538" width="26.8796296296296" style="65" customWidth="1"/>
    <col min="1539" max="1542" width="12.6296296296296" style="65" customWidth="1"/>
    <col min="1543" max="1543" width="14.25" style="65" customWidth="1"/>
    <col min="1544" max="1544" width="12.6296296296296" style="65" customWidth="1"/>
    <col min="1545" max="1545" width="15.8796296296296" style="65" customWidth="1"/>
    <col min="1546" max="1792" width="9" style="65"/>
    <col min="1793" max="1793" width="19.5" style="65" customWidth="1"/>
    <col min="1794" max="1794" width="26.8796296296296" style="65" customWidth="1"/>
    <col min="1795" max="1798" width="12.6296296296296" style="65" customWidth="1"/>
    <col min="1799" max="1799" width="14.25" style="65" customWidth="1"/>
    <col min="1800" max="1800" width="12.6296296296296" style="65" customWidth="1"/>
    <col min="1801" max="1801" width="15.8796296296296" style="65" customWidth="1"/>
    <col min="1802" max="2048" width="9" style="65"/>
    <col min="2049" max="2049" width="19.5" style="65" customWidth="1"/>
    <col min="2050" max="2050" width="26.8796296296296" style="65" customWidth="1"/>
    <col min="2051" max="2054" width="12.6296296296296" style="65" customWidth="1"/>
    <col min="2055" max="2055" width="14.25" style="65" customWidth="1"/>
    <col min="2056" max="2056" width="12.6296296296296" style="65" customWidth="1"/>
    <col min="2057" max="2057" width="15.8796296296296" style="65" customWidth="1"/>
    <col min="2058" max="2304" width="9" style="65"/>
    <col min="2305" max="2305" width="19.5" style="65" customWidth="1"/>
    <col min="2306" max="2306" width="26.8796296296296" style="65" customWidth="1"/>
    <col min="2307" max="2310" width="12.6296296296296" style="65" customWidth="1"/>
    <col min="2311" max="2311" width="14.25" style="65" customWidth="1"/>
    <col min="2312" max="2312" width="12.6296296296296" style="65" customWidth="1"/>
    <col min="2313" max="2313" width="15.8796296296296" style="65" customWidth="1"/>
    <col min="2314" max="2560" width="9" style="65"/>
    <col min="2561" max="2561" width="19.5" style="65" customWidth="1"/>
    <col min="2562" max="2562" width="26.8796296296296" style="65" customWidth="1"/>
    <col min="2563" max="2566" width="12.6296296296296" style="65" customWidth="1"/>
    <col min="2567" max="2567" width="14.25" style="65" customWidth="1"/>
    <col min="2568" max="2568" width="12.6296296296296" style="65" customWidth="1"/>
    <col min="2569" max="2569" width="15.8796296296296" style="65" customWidth="1"/>
    <col min="2570" max="2816" width="9" style="65"/>
    <col min="2817" max="2817" width="19.5" style="65" customWidth="1"/>
    <col min="2818" max="2818" width="26.8796296296296" style="65" customWidth="1"/>
    <col min="2819" max="2822" width="12.6296296296296" style="65" customWidth="1"/>
    <col min="2823" max="2823" width="14.25" style="65" customWidth="1"/>
    <col min="2824" max="2824" width="12.6296296296296" style="65" customWidth="1"/>
    <col min="2825" max="2825" width="15.8796296296296" style="65" customWidth="1"/>
    <col min="2826" max="3072" width="9" style="65"/>
    <col min="3073" max="3073" width="19.5" style="65" customWidth="1"/>
    <col min="3074" max="3074" width="26.8796296296296" style="65" customWidth="1"/>
    <col min="3075" max="3078" width="12.6296296296296" style="65" customWidth="1"/>
    <col min="3079" max="3079" width="14.25" style="65" customWidth="1"/>
    <col min="3080" max="3080" width="12.6296296296296" style="65" customWidth="1"/>
    <col min="3081" max="3081" width="15.8796296296296" style="65" customWidth="1"/>
    <col min="3082" max="3328" width="9" style="65"/>
    <col min="3329" max="3329" width="19.5" style="65" customWidth="1"/>
    <col min="3330" max="3330" width="26.8796296296296" style="65" customWidth="1"/>
    <col min="3331" max="3334" width="12.6296296296296" style="65" customWidth="1"/>
    <col min="3335" max="3335" width="14.25" style="65" customWidth="1"/>
    <col min="3336" max="3336" width="12.6296296296296" style="65" customWidth="1"/>
    <col min="3337" max="3337" width="15.8796296296296" style="65" customWidth="1"/>
    <col min="3338" max="3584" width="9" style="65"/>
    <col min="3585" max="3585" width="19.5" style="65" customWidth="1"/>
    <col min="3586" max="3586" width="26.8796296296296" style="65" customWidth="1"/>
    <col min="3587" max="3590" width="12.6296296296296" style="65" customWidth="1"/>
    <col min="3591" max="3591" width="14.25" style="65" customWidth="1"/>
    <col min="3592" max="3592" width="12.6296296296296" style="65" customWidth="1"/>
    <col min="3593" max="3593" width="15.8796296296296" style="65" customWidth="1"/>
    <col min="3594" max="3840" width="9" style="65"/>
    <col min="3841" max="3841" width="19.5" style="65" customWidth="1"/>
    <col min="3842" max="3842" width="26.8796296296296" style="65" customWidth="1"/>
    <col min="3843" max="3846" width="12.6296296296296" style="65" customWidth="1"/>
    <col min="3847" max="3847" width="14.25" style="65" customWidth="1"/>
    <col min="3848" max="3848" width="12.6296296296296" style="65" customWidth="1"/>
    <col min="3849" max="3849" width="15.8796296296296" style="65" customWidth="1"/>
    <col min="3850" max="4096" width="9" style="65"/>
    <col min="4097" max="4097" width="19.5" style="65" customWidth="1"/>
    <col min="4098" max="4098" width="26.8796296296296" style="65" customWidth="1"/>
    <col min="4099" max="4102" width="12.6296296296296" style="65" customWidth="1"/>
    <col min="4103" max="4103" width="14.25" style="65" customWidth="1"/>
    <col min="4104" max="4104" width="12.6296296296296" style="65" customWidth="1"/>
    <col min="4105" max="4105" width="15.8796296296296" style="65" customWidth="1"/>
    <col min="4106" max="4352" width="9" style="65"/>
    <col min="4353" max="4353" width="19.5" style="65" customWidth="1"/>
    <col min="4354" max="4354" width="26.8796296296296" style="65" customWidth="1"/>
    <col min="4355" max="4358" width="12.6296296296296" style="65" customWidth="1"/>
    <col min="4359" max="4359" width="14.25" style="65" customWidth="1"/>
    <col min="4360" max="4360" width="12.6296296296296" style="65" customWidth="1"/>
    <col min="4361" max="4361" width="15.8796296296296" style="65" customWidth="1"/>
    <col min="4362" max="4608" width="9" style="65"/>
    <col min="4609" max="4609" width="19.5" style="65" customWidth="1"/>
    <col min="4610" max="4610" width="26.8796296296296" style="65" customWidth="1"/>
    <col min="4611" max="4614" width="12.6296296296296" style="65" customWidth="1"/>
    <col min="4615" max="4615" width="14.25" style="65" customWidth="1"/>
    <col min="4616" max="4616" width="12.6296296296296" style="65" customWidth="1"/>
    <col min="4617" max="4617" width="15.8796296296296" style="65" customWidth="1"/>
    <col min="4618" max="4864" width="9" style="65"/>
    <col min="4865" max="4865" width="19.5" style="65" customWidth="1"/>
    <col min="4866" max="4866" width="26.8796296296296" style="65" customWidth="1"/>
    <col min="4867" max="4870" width="12.6296296296296" style="65" customWidth="1"/>
    <col min="4871" max="4871" width="14.25" style="65" customWidth="1"/>
    <col min="4872" max="4872" width="12.6296296296296" style="65" customWidth="1"/>
    <col min="4873" max="4873" width="15.8796296296296" style="65" customWidth="1"/>
    <col min="4874" max="5120" width="9" style="65"/>
    <col min="5121" max="5121" width="19.5" style="65" customWidth="1"/>
    <col min="5122" max="5122" width="26.8796296296296" style="65" customWidth="1"/>
    <col min="5123" max="5126" width="12.6296296296296" style="65" customWidth="1"/>
    <col min="5127" max="5127" width="14.25" style="65" customWidth="1"/>
    <col min="5128" max="5128" width="12.6296296296296" style="65" customWidth="1"/>
    <col min="5129" max="5129" width="15.8796296296296" style="65" customWidth="1"/>
    <col min="5130" max="5376" width="9" style="65"/>
    <col min="5377" max="5377" width="19.5" style="65" customWidth="1"/>
    <col min="5378" max="5378" width="26.8796296296296" style="65" customWidth="1"/>
    <col min="5379" max="5382" width="12.6296296296296" style="65" customWidth="1"/>
    <col min="5383" max="5383" width="14.25" style="65" customWidth="1"/>
    <col min="5384" max="5384" width="12.6296296296296" style="65" customWidth="1"/>
    <col min="5385" max="5385" width="15.8796296296296" style="65" customWidth="1"/>
    <col min="5386" max="5632" width="9" style="65"/>
    <col min="5633" max="5633" width="19.5" style="65" customWidth="1"/>
    <col min="5634" max="5634" width="26.8796296296296" style="65" customWidth="1"/>
    <col min="5635" max="5638" width="12.6296296296296" style="65" customWidth="1"/>
    <col min="5639" max="5639" width="14.25" style="65" customWidth="1"/>
    <col min="5640" max="5640" width="12.6296296296296" style="65" customWidth="1"/>
    <col min="5641" max="5641" width="15.8796296296296" style="65" customWidth="1"/>
    <col min="5642" max="5888" width="9" style="65"/>
    <col min="5889" max="5889" width="19.5" style="65" customWidth="1"/>
    <col min="5890" max="5890" width="26.8796296296296" style="65" customWidth="1"/>
    <col min="5891" max="5894" width="12.6296296296296" style="65" customWidth="1"/>
    <col min="5895" max="5895" width="14.25" style="65" customWidth="1"/>
    <col min="5896" max="5896" width="12.6296296296296" style="65" customWidth="1"/>
    <col min="5897" max="5897" width="15.8796296296296" style="65" customWidth="1"/>
    <col min="5898" max="6144" width="9" style="65"/>
    <col min="6145" max="6145" width="19.5" style="65" customWidth="1"/>
    <col min="6146" max="6146" width="26.8796296296296" style="65" customWidth="1"/>
    <col min="6147" max="6150" width="12.6296296296296" style="65" customWidth="1"/>
    <col min="6151" max="6151" width="14.25" style="65" customWidth="1"/>
    <col min="6152" max="6152" width="12.6296296296296" style="65" customWidth="1"/>
    <col min="6153" max="6153" width="15.8796296296296" style="65" customWidth="1"/>
    <col min="6154" max="6400" width="9" style="65"/>
    <col min="6401" max="6401" width="19.5" style="65" customWidth="1"/>
    <col min="6402" max="6402" width="26.8796296296296" style="65" customWidth="1"/>
    <col min="6403" max="6406" width="12.6296296296296" style="65" customWidth="1"/>
    <col min="6407" max="6407" width="14.25" style="65" customWidth="1"/>
    <col min="6408" max="6408" width="12.6296296296296" style="65" customWidth="1"/>
    <col min="6409" max="6409" width="15.8796296296296" style="65" customWidth="1"/>
    <col min="6410" max="6656" width="9" style="65"/>
    <col min="6657" max="6657" width="19.5" style="65" customWidth="1"/>
    <col min="6658" max="6658" width="26.8796296296296" style="65" customWidth="1"/>
    <col min="6659" max="6662" width="12.6296296296296" style="65" customWidth="1"/>
    <col min="6663" max="6663" width="14.25" style="65" customWidth="1"/>
    <col min="6664" max="6664" width="12.6296296296296" style="65" customWidth="1"/>
    <col min="6665" max="6665" width="15.8796296296296" style="65" customWidth="1"/>
    <col min="6666" max="6912" width="9" style="65"/>
    <col min="6913" max="6913" width="19.5" style="65" customWidth="1"/>
    <col min="6914" max="6914" width="26.8796296296296" style="65" customWidth="1"/>
    <col min="6915" max="6918" width="12.6296296296296" style="65" customWidth="1"/>
    <col min="6919" max="6919" width="14.25" style="65" customWidth="1"/>
    <col min="6920" max="6920" width="12.6296296296296" style="65" customWidth="1"/>
    <col min="6921" max="6921" width="15.8796296296296" style="65" customWidth="1"/>
    <col min="6922" max="7168" width="9" style="65"/>
    <col min="7169" max="7169" width="19.5" style="65" customWidth="1"/>
    <col min="7170" max="7170" width="26.8796296296296" style="65" customWidth="1"/>
    <col min="7171" max="7174" width="12.6296296296296" style="65" customWidth="1"/>
    <col min="7175" max="7175" width="14.25" style="65" customWidth="1"/>
    <col min="7176" max="7176" width="12.6296296296296" style="65" customWidth="1"/>
    <col min="7177" max="7177" width="15.8796296296296" style="65" customWidth="1"/>
    <col min="7178" max="7424" width="9" style="65"/>
    <col min="7425" max="7425" width="19.5" style="65" customWidth="1"/>
    <col min="7426" max="7426" width="26.8796296296296" style="65" customWidth="1"/>
    <col min="7427" max="7430" width="12.6296296296296" style="65" customWidth="1"/>
    <col min="7431" max="7431" width="14.25" style="65" customWidth="1"/>
    <col min="7432" max="7432" width="12.6296296296296" style="65" customWidth="1"/>
    <col min="7433" max="7433" width="15.8796296296296" style="65" customWidth="1"/>
    <col min="7434" max="7680" width="9" style="65"/>
    <col min="7681" max="7681" width="19.5" style="65" customWidth="1"/>
    <col min="7682" max="7682" width="26.8796296296296" style="65" customWidth="1"/>
    <col min="7683" max="7686" width="12.6296296296296" style="65" customWidth="1"/>
    <col min="7687" max="7687" width="14.25" style="65" customWidth="1"/>
    <col min="7688" max="7688" width="12.6296296296296" style="65" customWidth="1"/>
    <col min="7689" max="7689" width="15.8796296296296" style="65" customWidth="1"/>
    <col min="7690" max="7936" width="9" style="65"/>
    <col min="7937" max="7937" width="19.5" style="65" customWidth="1"/>
    <col min="7938" max="7938" width="26.8796296296296" style="65" customWidth="1"/>
    <col min="7939" max="7942" width="12.6296296296296" style="65" customWidth="1"/>
    <col min="7943" max="7943" width="14.25" style="65" customWidth="1"/>
    <col min="7944" max="7944" width="12.6296296296296" style="65" customWidth="1"/>
    <col min="7945" max="7945" width="15.8796296296296" style="65" customWidth="1"/>
    <col min="7946" max="8192" width="9" style="65"/>
    <col min="8193" max="8193" width="19.5" style="65" customWidth="1"/>
    <col min="8194" max="8194" width="26.8796296296296" style="65" customWidth="1"/>
    <col min="8195" max="8198" width="12.6296296296296" style="65" customWidth="1"/>
    <col min="8199" max="8199" width="14.25" style="65" customWidth="1"/>
    <col min="8200" max="8200" width="12.6296296296296" style="65" customWidth="1"/>
    <col min="8201" max="8201" width="15.8796296296296" style="65" customWidth="1"/>
    <col min="8202" max="8448" width="9" style="65"/>
    <col min="8449" max="8449" width="19.5" style="65" customWidth="1"/>
    <col min="8450" max="8450" width="26.8796296296296" style="65" customWidth="1"/>
    <col min="8451" max="8454" width="12.6296296296296" style="65" customWidth="1"/>
    <col min="8455" max="8455" width="14.25" style="65" customWidth="1"/>
    <col min="8456" max="8456" width="12.6296296296296" style="65" customWidth="1"/>
    <col min="8457" max="8457" width="15.8796296296296" style="65" customWidth="1"/>
    <col min="8458" max="8704" width="9" style="65"/>
    <col min="8705" max="8705" width="19.5" style="65" customWidth="1"/>
    <col min="8706" max="8706" width="26.8796296296296" style="65" customWidth="1"/>
    <col min="8707" max="8710" width="12.6296296296296" style="65" customWidth="1"/>
    <col min="8711" max="8711" width="14.25" style="65" customWidth="1"/>
    <col min="8712" max="8712" width="12.6296296296296" style="65" customWidth="1"/>
    <col min="8713" max="8713" width="15.8796296296296" style="65" customWidth="1"/>
    <col min="8714" max="8960" width="9" style="65"/>
    <col min="8961" max="8961" width="19.5" style="65" customWidth="1"/>
    <col min="8962" max="8962" width="26.8796296296296" style="65" customWidth="1"/>
    <col min="8963" max="8966" width="12.6296296296296" style="65" customWidth="1"/>
    <col min="8967" max="8967" width="14.25" style="65" customWidth="1"/>
    <col min="8968" max="8968" width="12.6296296296296" style="65" customWidth="1"/>
    <col min="8969" max="8969" width="15.8796296296296" style="65" customWidth="1"/>
    <col min="8970" max="9216" width="9" style="65"/>
    <col min="9217" max="9217" width="19.5" style="65" customWidth="1"/>
    <col min="9218" max="9218" width="26.8796296296296" style="65" customWidth="1"/>
    <col min="9219" max="9222" width="12.6296296296296" style="65" customWidth="1"/>
    <col min="9223" max="9223" width="14.25" style="65" customWidth="1"/>
    <col min="9224" max="9224" width="12.6296296296296" style="65" customWidth="1"/>
    <col min="9225" max="9225" width="15.8796296296296" style="65" customWidth="1"/>
    <col min="9226" max="9472" width="9" style="65"/>
    <col min="9473" max="9473" width="19.5" style="65" customWidth="1"/>
    <col min="9474" max="9474" width="26.8796296296296" style="65" customWidth="1"/>
    <col min="9475" max="9478" width="12.6296296296296" style="65" customWidth="1"/>
    <col min="9479" max="9479" width="14.25" style="65" customWidth="1"/>
    <col min="9480" max="9480" width="12.6296296296296" style="65" customWidth="1"/>
    <col min="9481" max="9481" width="15.8796296296296" style="65" customWidth="1"/>
    <col min="9482" max="9728" width="9" style="65"/>
    <col min="9729" max="9729" width="19.5" style="65" customWidth="1"/>
    <col min="9730" max="9730" width="26.8796296296296" style="65" customWidth="1"/>
    <col min="9731" max="9734" width="12.6296296296296" style="65" customWidth="1"/>
    <col min="9735" max="9735" width="14.25" style="65" customWidth="1"/>
    <col min="9736" max="9736" width="12.6296296296296" style="65" customWidth="1"/>
    <col min="9737" max="9737" width="15.8796296296296" style="65" customWidth="1"/>
    <col min="9738" max="9984" width="9" style="65"/>
    <col min="9985" max="9985" width="19.5" style="65" customWidth="1"/>
    <col min="9986" max="9986" width="26.8796296296296" style="65" customWidth="1"/>
    <col min="9987" max="9990" width="12.6296296296296" style="65" customWidth="1"/>
    <col min="9991" max="9991" width="14.25" style="65" customWidth="1"/>
    <col min="9992" max="9992" width="12.6296296296296" style="65" customWidth="1"/>
    <col min="9993" max="9993" width="15.8796296296296" style="65" customWidth="1"/>
    <col min="9994" max="10240" width="9" style="65"/>
    <col min="10241" max="10241" width="19.5" style="65" customWidth="1"/>
    <col min="10242" max="10242" width="26.8796296296296" style="65" customWidth="1"/>
    <col min="10243" max="10246" width="12.6296296296296" style="65" customWidth="1"/>
    <col min="10247" max="10247" width="14.25" style="65" customWidth="1"/>
    <col min="10248" max="10248" width="12.6296296296296" style="65" customWidth="1"/>
    <col min="10249" max="10249" width="15.8796296296296" style="65" customWidth="1"/>
    <col min="10250" max="10496" width="9" style="65"/>
    <col min="10497" max="10497" width="19.5" style="65" customWidth="1"/>
    <col min="10498" max="10498" width="26.8796296296296" style="65" customWidth="1"/>
    <col min="10499" max="10502" width="12.6296296296296" style="65" customWidth="1"/>
    <col min="10503" max="10503" width="14.25" style="65" customWidth="1"/>
    <col min="10504" max="10504" width="12.6296296296296" style="65" customWidth="1"/>
    <col min="10505" max="10505" width="15.8796296296296" style="65" customWidth="1"/>
    <col min="10506" max="10752" width="9" style="65"/>
    <col min="10753" max="10753" width="19.5" style="65" customWidth="1"/>
    <col min="10754" max="10754" width="26.8796296296296" style="65" customWidth="1"/>
    <col min="10755" max="10758" width="12.6296296296296" style="65" customWidth="1"/>
    <col min="10759" max="10759" width="14.25" style="65" customWidth="1"/>
    <col min="10760" max="10760" width="12.6296296296296" style="65" customWidth="1"/>
    <col min="10761" max="10761" width="15.8796296296296" style="65" customWidth="1"/>
    <col min="10762" max="11008" width="9" style="65"/>
    <col min="11009" max="11009" width="19.5" style="65" customWidth="1"/>
    <col min="11010" max="11010" width="26.8796296296296" style="65" customWidth="1"/>
    <col min="11011" max="11014" width="12.6296296296296" style="65" customWidth="1"/>
    <col min="11015" max="11015" width="14.25" style="65" customWidth="1"/>
    <col min="11016" max="11016" width="12.6296296296296" style="65" customWidth="1"/>
    <col min="11017" max="11017" width="15.8796296296296" style="65" customWidth="1"/>
    <col min="11018" max="11264" width="9" style="65"/>
    <col min="11265" max="11265" width="19.5" style="65" customWidth="1"/>
    <col min="11266" max="11266" width="26.8796296296296" style="65" customWidth="1"/>
    <col min="11267" max="11270" width="12.6296296296296" style="65" customWidth="1"/>
    <col min="11271" max="11271" width="14.25" style="65" customWidth="1"/>
    <col min="11272" max="11272" width="12.6296296296296" style="65" customWidth="1"/>
    <col min="11273" max="11273" width="15.8796296296296" style="65" customWidth="1"/>
    <col min="11274" max="11520" width="9" style="65"/>
    <col min="11521" max="11521" width="19.5" style="65" customWidth="1"/>
    <col min="11522" max="11522" width="26.8796296296296" style="65" customWidth="1"/>
    <col min="11523" max="11526" width="12.6296296296296" style="65" customWidth="1"/>
    <col min="11527" max="11527" width="14.25" style="65" customWidth="1"/>
    <col min="11528" max="11528" width="12.6296296296296" style="65" customWidth="1"/>
    <col min="11529" max="11529" width="15.8796296296296" style="65" customWidth="1"/>
    <col min="11530" max="11776" width="9" style="65"/>
    <col min="11777" max="11777" width="19.5" style="65" customWidth="1"/>
    <col min="11778" max="11778" width="26.8796296296296" style="65" customWidth="1"/>
    <col min="11779" max="11782" width="12.6296296296296" style="65" customWidth="1"/>
    <col min="11783" max="11783" width="14.25" style="65" customWidth="1"/>
    <col min="11784" max="11784" width="12.6296296296296" style="65" customWidth="1"/>
    <col min="11785" max="11785" width="15.8796296296296" style="65" customWidth="1"/>
    <col min="11786" max="12032" width="9" style="65"/>
    <col min="12033" max="12033" width="19.5" style="65" customWidth="1"/>
    <col min="12034" max="12034" width="26.8796296296296" style="65" customWidth="1"/>
    <col min="12035" max="12038" width="12.6296296296296" style="65" customWidth="1"/>
    <col min="12039" max="12039" width="14.25" style="65" customWidth="1"/>
    <col min="12040" max="12040" width="12.6296296296296" style="65" customWidth="1"/>
    <col min="12041" max="12041" width="15.8796296296296" style="65" customWidth="1"/>
    <col min="12042" max="12288" width="9" style="65"/>
    <col min="12289" max="12289" width="19.5" style="65" customWidth="1"/>
    <col min="12290" max="12290" width="26.8796296296296" style="65" customWidth="1"/>
    <col min="12291" max="12294" width="12.6296296296296" style="65" customWidth="1"/>
    <col min="12295" max="12295" width="14.25" style="65" customWidth="1"/>
    <col min="12296" max="12296" width="12.6296296296296" style="65" customWidth="1"/>
    <col min="12297" max="12297" width="15.8796296296296" style="65" customWidth="1"/>
    <col min="12298" max="12544" width="9" style="65"/>
    <col min="12545" max="12545" width="19.5" style="65" customWidth="1"/>
    <col min="12546" max="12546" width="26.8796296296296" style="65" customWidth="1"/>
    <col min="12547" max="12550" width="12.6296296296296" style="65" customWidth="1"/>
    <col min="12551" max="12551" width="14.25" style="65" customWidth="1"/>
    <col min="12552" max="12552" width="12.6296296296296" style="65" customWidth="1"/>
    <col min="12553" max="12553" width="15.8796296296296" style="65" customWidth="1"/>
    <col min="12554" max="12800" width="9" style="65"/>
    <col min="12801" max="12801" width="19.5" style="65" customWidth="1"/>
    <col min="12802" max="12802" width="26.8796296296296" style="65" customWidth="1"/>
    <col min="12803" max="12806" width="12.6296296296296" style="65" customWidth="1"/>
    <col min="12807" max="12807" width="14.25" style="65" customWidth="1"/>
    <col min="12808" max="12808" width="12.6296296296296" style="65" customWidth="1"/>
    <col min="12809" max="12809" width="15.8796296296296" style="65" customWidth="1"/>
    <col min="12810" max="13056" width="9" style="65"/>
    <col min="13057" max="13057" width="19.5" style="65" customWidth="1"/>
    <col min="13058" max="13058" width="26.8796296296296" style="65" customWidth="1"/>
    <col min="13059" max="13062" width="12.6296296296296" style="65" customWidth="1"/>
    <col min="13063" max="13063" width="14.25" style="65" customWidth="1"/>
    <col min="13064" max="13064" width="12.6296296296296" style="65" customWidth="1"/>
    <col min="13065" max="13065" width="15.8796296296296" style="65" customWidth="1"/>
    <col min="13066" max="13312" width="9" style="65"/>
    <col min="13313" max="13313" width="19.5" style="65" customWidth="1"/>
    <col min="13314" max="13314" width="26.8796296296296" style="65" customWidth="1"/>
    <col min="13315" max="13318" width="12.6296296296296" style="65" customWidth="1"/>
    <col min="13319" max="13319" width="14.25" style="65" customWidth="1"/>
    <col min="13320" max="13320" width="12.6296296296296" style="65" customWidth="1"/>
    <col min="13321" max="13321" width="15.8796296296296" style="65" customWidth="1"/>
    <col min="13322" max="13568" width="9" style="65"/>
    <col min="13569" max="13569" width="19.5" style="65" customWidth="1"/>
    <col min="13570" max="13570" width="26.8796296296296" style="65" customWidth="1"/>
    <col min="13571" max="13574" width="12.6296296296296" style="65" customWidth="1"/>
    <col min="13575" max="13575" width="14.25" style="65" customWidth="1"/>
    <col min="13576" max="13576" width="12.6296296296296" style="65" customWidth="1"/>
    <col min="13577" max="13577" width="15.8796296296296" style="65" customWidth="1"/>
    <col min="13578" max="13824" width="9" style="65"/>
    <col min="13825" max="13825" width="19.5" style="65" customWidth="1"/>
    <col min="13826" max="13826" width="26.8796296296296" style="65" customWidth="1"/>
    <col min="13827" max="13830" width="12.6296296296296" style="65" customWidth="1"/>
    <col min="13831" max="13831" width="14.25" style="65" customWidth="1"/>
    <col min="13832" max="13832" width="12.6296296296296" style="65" customWidth="1"/>
    <col min="13833" max="13833" width="15.8796296296296" style="65" customWidth="1"/>
    <col min="13834" max="14080" width="9" style="65"/>
    <col min="14081" max="14081" width="19.5" style="65" customWidth="1"/>
    <col min="14082" max="14082" width="26.8796296296296" style="65" customWidth="1"/>
    <col min="14083" max="14086" width="12.6296296296296" style="65" customWidth="1"/>
    <col min="14087" max="14087" width="14.25" style="65" customWidth="1"/>
    <col min="14088" max="14088" width="12.6296296296296" style="65" customWidth="1"/>
    <col min="14089" max="14089" width="15.8796296296296" style="65" customWidth="1"/>
    <col min="14090" max="14336" width="9" style="65"/>
    <col min="14337" max="14337" width="19.5" style="65" customWidth="1"/>
    <col min="14338" max="14338" width="26.8796296296296" style="65" customWidth="1"/>
    <col min="14339" max="14342" width="12.6296296296296" style="65" customWidth="1"/>
    <col min="14343" max="14343" width="14.25" style="65" customWidth="1"/>
    <col min="14344" max="14344" width="12.6296296296296" style="65" customWidth="1"/>
    <col min="14345" max="14345" width="15.8796296296296" style="65" customWidth="1"/>
    <col min="14346" max="14592" width="9" style="65"/>
    <col min="14593" max="14593" width="19.5" style="65" customWidth="1"/>
    <col min="14594" max="14594" width="26.8796296296296" style="65" customWidth="1"/>
    <col min="14595" max="14598" width="12.6296296296296" style="65" customWidth="1"/>
    <col min="14599" max="14599" width="14.25" style="65" customWidth="1"/>
    <col min="14600" max="14600" width="12.6296296296296" style="65" customWidth="1"/>
    <col min="14601" max="14601" width="15.8796296296296" style="65" customWidth="1"/>
    <col min="14602" max="14848" width="9" style="65"/>
    <col min="14849" max="14849" width="19.5" style="65" customWidth="1"/>
    <col min="14850" max="14850" width="26.8796296296296" style="65" customWidth="1"/>
    <col min="14851" max="14854" width="12.6296296296296" style="65" customWidth="1"/>
    <col min="14855" max="14855" width="14.25" style="65" customWidth="1"/>
    <col min="14856" max="14856" width="12.6296296296296" style="65" customWidth="1"/>
    <col min="14857" max="14857" width="15.8796296296296" style="65" customWidth="1"/>
    <col min="14858" max="15104" width="9" style="65"/>
    <col min="15105" max="15105" width="19.5" style="65" customWidth="1"/>
    <col min="15106" max="15106" width="26.8796296296296" style="65" customWidth="1"/>
    <col min="15107" max="15110" width="12.6296296296296" style="65" customWidth="1"/>
    <col min="15111" max="15111" width="14.25" style="65" customWidth="1"/>
    <col min="15112" max="15112" width="12.6296296296296" style="65" customWidth="1"/>
    <col min="15113" max="15113" width="15.8796296296296" style="65" customWidth="1"/>
    <col min="15114" max="15360" width="9" style="65"/>
    <col min="15361" max="15361" width="19.5" style="65" customWidth="1"/>
    <col min="15362" max="15362" width="26.8796296296296" style="65" customWidth="1"/>
    <col min="15363" max="15366" width="12.6296296296296" style="65" customWidth="1"/>
    <col min="15367" max="15367" width="14.25" style="65" customWidth="1"/>
    <col min="15368" max="15368" width="12.6296296296296" style="65" customWidth="1"/>
    <col min="15369" max="15369" width="15.8796296296296" style="65" customWidth="1"/>
    <col min="15370" max="15616" width="9" style="65"/>
    <col min="15617" max="15617" width="19.5" style="65" customWidth="1"/>
    <col min="15618" max="15618" width="26.8796296296296" style="65" customWidth="1"/>
    <col min="15619" max="15622" width="12.6296296296296" style="65" customWidth="1"/>
    <col min="15623" max="15623" width="14.25" style="65" customWidth="1"/>
    <col min="15624" max="15624" width="12.6296296296296" style="65" customWidth="1"/>
    <col min="15625" max="15625" width="15.8796296296296" style="65" customWidth="1"/>
    <col min="15626" max="15872" width="9" style="65"/>
    <col min="15873" max="15873" width="19.5" style="65" customWidth="1"/>
    <col min="15874" max="15874" width="26.8796296296296" style="65" customWidth="1"/>
    <col min="15875" max="15878" width="12.6296296296296" style="65" customWidth="1"/>
    <col min="15879" max="15879" width="14.25" style="65" customWidth="1"/>
    <col min="15880" max="15880" width="12.6296296296296" style="65" customWidth="1"/>
    <col min="15881" max="15881" width="15.8796296296296" style="65" customWidth="1"/>
    <col min="15882" max="16128" width="9" style="65"/>
    <col min="16129" max="16129" width="19.5" style="65" customWidth="1"/>
    <col min="16130" max="16130" width="26.8796296296296" style="65" customWidth="1"/>
    <col min="16131" max="16134" width="12.6296296296296" style="65" customWidth="1"/>
    <col min="16135" max="16135" width="14.25" style="65" customWidth="1"/>
    <col min="16136" max="16136" width="12.6296296296296" style="65" customWidth="1"/>
    <col min="16137" max="16137" width="15.8796296296296" style="65" customWidth="1"/>
    <col min="16138" max="16384" width="9" style="65"/>
  </cols>
  <sheetData>
    <row r="1" ht="21.6" spans="1:9">
      <c r="A1" s="4" t="s">
        <v>474</v>
      </c>
      <c r="B1" s="4"/>
      <c r="C1" s="4"/>
      <c r="D1" s="4"/>
      <c r="E1" s="4"/>
      <c r="F1" s="4"/>
      <c r="G1" s="4"/>
      <c r="H1" s="4"/>
      <c r="I1" s="4"/>
    </row>
    <row r="2" ht="20.4" spans="1:9">
      <c r="A2" s="66" t="s">
        <v>475</v>
      </c>
      <c r="B2" s="66"/>
      <c r="C2" s="66"/>
      <c r="D2" s="66"/>
      <c r="E2" s="66"/>
      <c r="F2" s="66"/>
      <c r="G2" s="66"/>
      <c r="H2" s="66"/>
      <c r="I2" s="66"/>
    </row>
    <row r="3" ht="24" customHeight="1" spans="1:9">
      <c r="A3" s="67" t="s">
        <v>476</v>
      </c>
      <c r="B3" s="67"/>
      <c r="C3" s="68" t="s">
        <v>141</v>
      </c>
      <c r="D3" s="69"/>
      <c r="E3" s="69"/>
      <c r="F3" s="69"/>
      <c r="G3" s="69"/>
      <c r="H3" s="69"/>
      <c r="I3" s="91"/>
    </row>
    <row r="4" ht="326.25" customHeight="1" spans="1:9">
      <c r="A4" s="67" t="s">
        <v>477</v>
      </c>
      <c r="B4" s="67" t="s">
        <v>478</v>
      </c>
      <c r="C4" s="70" t="s">
        <v>479</v>
      </c>
      <c r="D4" s="71"/>
      <c r="E4" s="71"/>
      <c r="F4" s="71"/>
      <c r="G4" s="71"/>
      <c r="H4" s="71"/>
      <c r="I4" s="92"/>
    </row>
    <row r="5" ht="308.25" customHeight="1" spans="1:9">
      <c r="A5" s="67"/>
      <c r="B5" s="72" t="s">
        <v>480</v>
      </c>
      <c r="C5" s="70" t="s">
        <v>481</v>
      </c>
      <c r="D5" s="71"/>
      <c r="E5" s="71"/>
      <c r="F5" s="71"/>
      <c r="G5" s="71"/>
      <c r="H5" s="71"/>
      <c r="I5" s="92"/>
    </row>
    <row r="6" ht="26.25" customHeight="1" spans="1:9">
      <c r="A6" s="73" t="s">
        <v>482</v>
      </c>
      <c r="B6" s="67" t="s">
        <v>483</v>
      </c>
      <c r="C6" s="67" t="s">
        <v>484</v>
      </c>
      <c r="D6" s="67"/>
      <c r="E6" s="67"/>
      <c r="F6" s="67"/>
      <c r="G6" s="67" t="s">
        <v>485</v>
      </c>
      <c r="H6" s="67"/>
      <c r="I6" s="67"/>
    </row>
    <row r="7" ht="26.25" customHeight="1" spans="1:9">
      <c r="A7" s="73"/>
      <c r="B7" s="67"/>
      <c r="C7" s="67"/>
      <c r="D7" s="67"/>
      <c r="E7" s="67"/>
      <c r="F7" s="67"/>
      <c r="G7" s="67" t="s">
        <v>486</v>
      </c>
      <c r="H7" s="67" t="s">
        <v>205</v>
      </c>
      <c r="I7" s="67" t="s">
        <v>487</v>
      </c>
    </row>
    <row r="8" ht="96" customHeight="1" spans="1:9">
      <c r="A8" s="73"/>
      <c r="B8" s="74" t="s">
        <v>488</v>
      </c>
      <c r="C8" s="74" t="s">
        <v>489</v>
      </c>
      <c r="D8" s="74"/>
      <c r="E8" s="74"/>
      <c r="F8" s="74"/>
      <c r="G8" s="75" t="s">
        <v>490</v>
      </c>
      <c r="H8" s="75" t="s">
        <v>490</v>
      </c>
      <c r="I8" s="75" t="s">
        <v>491</v>
      </c>
    </row>
    <row r="9" ht="87.75" customHeight="1" spans="1:9">
      <c r="A9" s="73"/>
      <c r="B9" s="74" t="s">
        <v>492</v>
      </c>
      <c r="C9" s="74" t="s">
        <v>493</v>
      </c>
      <c r="D9" s="74"/>
      <c r="E9" s="74"/>
      <c r="F9" s="74"/>
      <c r="G9" s="75" t="s">
        <v>494</v>
      </c>
      <c r="H9" s="75" t="s">
        <v>494</v>
      </c>
      <c r="I9" s="75" t="s">
        <v>491</v>
      </c>
    </row>
    <row r="10" ht="147.75" customHeight="1" spans="1:9">
      <c r="A10" s="73"/>
      <c r="B10" s="74" t="s">
        <v>495</v>
      </c>
      <c r="C10" s="74" t="s">
        <v>496</v>
      </c>
      <c r="D10" s="74"/>
      <c r="E10" s="74"/>
      <c r="F10" s="74"/>
      <c r="G10" s="75" t="s">
        <v>497</v>
      </c>
      <c r="H10" s="75" t="s">
        <v>497</v>
      </c>
      <c r="I10" s="75" t="s">
        <v>491</v>
      </c>
    </row>
    <row r="11" ht="117.75" customHeight="1" spans="1:9">
      <c r="A11" s="73" t="s">
        <v>482</v>
      </c>
      <c r="B11" s="74" t="s">
        <v>498</v>
      </c>
      <c r="C11" s="74" t="s">
        <v>499</v>
      </c>
      <c r="D11" s="74"/>
      <c r="E11" s="74"/>
      <c r="F11" s="74"/>
      <c r="G11" s="75" t="s">
        <v>500</v>
      </c>
      <c r="H11" s="75" t="s">
        <v>500</v>
      </c>
      <c r="I11" s="75" t="s">
        <v>491</v>
      </c>
    </row>
    <row r="12" ht="96" customHeight="1" spans="1:9">
      <c r="A12" s="73"/>
      <c r="B12" s="74" t="s">
        <v>501</v>
      </c>
      <c r="C12" s="74" t="s">
        <v>502</v>
      </c>
      <c r="D12" s="74"/>
      <c r="E12" s="74"/>
      <c r="F12" s="74"/>
      <c r="G12" s="75" t="s">
        <v>503</v>
      </c>
      <c r="H12" s="75" t="s">
        <v>503</v>
      </c>
      <c r="I12" s="75" t="s">
        <v>491</v>
      </c>
    </row>
    <row r="13" ht="99.75" customHeight="1" spans="1:9">
      <c r="A13" s="73"/>
      <c r="B13" s="74" t="s">
        <v>504</v>
      </c>
      <c r="C13" s="74" t="s">
        <v>505</v>
      </c>
      <c r="D13" s="74"/>
      <c r="E13" s="74"/>
      <c r="F13" s="74"/>
      <c r="G13" s="75" t="s">
        <v>506</v>
      </c>
      <c r="H13" s="75" t="s">
        <v>506</v>
      </c>
      <c r="I13" s="75" t="s">
        <v>491</v>
      </c>
    </row>
    <row r="14" ht="60" customHeight="1" spans="1:9">
      <c r="A14" s="67" t="s">
        <v>507</v>
      </c>
      <c r="B14" s="67" t="s">
        <v>508</v>
      </c>
      <c r="C14" s="76" t="s">
        <v>509</v>
      </c>
      <c r="D14" s="77"/>
      <c r="E14" s="77"/>
      <c r="F14" s="77"/>
      <c r="G14" s="77"/>
      <c r="H14" s="77"/>
      <c r="I14" s="93"/>
    </row>
    <row r="15" ht="18" customHeight="1" spans="1:9">
      <c r="A15" s="78" t="s">
        <v>510</v>
      </c>
      <c r="B15" s="79"/>
      <c r="C15" s="79"/>
      <c r="D15" s="79"/>
      <c r="E15" s="79"/>
      <c r="F15" s="79"/>
      <c r="G15" s="79"/>
      <c r="H15" s="79"/>
      <c r="I15" s="94"/>
    </row>
    <row r="16" s="64" customFormat="1" ht="24" customHeight="1" spans="1:9">
      <c r="A16" s="80" t="s">
        <v>511</v>
      </c>
      <c r="B16" s="80"/>
      <c r="C16" s="80"/>
      <c r="D16" s="80"/>
      <c r="E16" s="80" t="s">
        <v>512</v>
      </c>
      <c r="F16" s="80"/>
      <c r="G16" s="81" t="s">
        <v>513</v>
      </c>
      <c r="H16" s="82"/>
      <c r="I16" s="95"/>
    </row>
    <row r="17" s="64" customFormat="1" ht="19.5" customHeight="1" spans="1:9">
      <c r="A17" s="80" t="s">
        <v>514</v>
      </c>
      <c r="B17" s="80" t="s">
        <v>515</v>
      </c>
      <c r="C17" s="80" t="s">
        <v>516</v>
      </c>
      <c r="D17" s="80"/>
      <c r="E17" s="80"/>
      <c r="F17" s="80"/>
      <c r="G17" s="83"/>
      <c r="H17" s="84"/>
      <c r="I17" s="96"/>
    </row>
    <row r="18" s="64" customFormat="1" ht="49.5" customHeight="1" spans="1:9">
      <c r="A18" s="85" t="s">
        <v>517</v>
      </c>
      <c r="B18" s="86" t="s">
        <v>518</v>
      </c>
      <c r="C18" s="85" t="s">
        <v>519</v>
      </c>
      <c r="D18" s="85"/>
      <c r="E18" s="87" t="s">
        <v>520</v>
      </c>
      <c r="F18" s="88"/>
      <c r="G18" s="89" t="s">
        <v>521</v>
      </c>
      <c r="H18" s="90"/>
      <c r="I18" s="97"/>
    </row>
    <row r="19" s="64" customFormat="1" ht="37.5" customHeight="1" spans="1:9">
      <c r="A19" s="85" t="s">
        <v>517</v>
      </c>
      <c r="B19" s="86" t="s">
        <v>518</v>
      </c>
      <c r="C19" s="85" t="s">
        <v>522</v>
      </c>
      <c r="D19" s="85"/>
      <c r="E19" s="87" t="s">
        <v>523</v>
      </c>
      <c r="F19" s="88"/>
      <c r="G19" s="89" t="s">
        <v>524</v>
      </c>
      <c r="H19" s="90"/>
      <c r="I19" s="97"/>
    </row>
    <row r="20" s="64" customFormat="1" ht="61.5" customHeight="1" spans="1:9">
      <c r="A20" s="85" t="s">
        <v>517</v>
      </c>
      <c r="B20" s="86" t="s">
        <v>518</v>
      </c>
      <c r="C20" s="85" t="s">
        <v>525</v>
      </c>
      <c r="D20" s="85"/>
      <c r="E20" s="87" t="s">
        <v>526</v>
      </c>
      <c r="F20" s="88"/>
      <c r="G20" s="87" t="s">
        <v>521</v>
      </c>
      <c r="H20" s="88"/>
      <c r="I20" s="98"/>
    </row>
    <row r="21" s="64" customFormat="1" ht="35.25" customHeight="1" spans="1:9">
      <c r="A21" s="85" t="s">
        <v>517</v>
      </c>
      <c r="B21" s="86" t="s">
        <v>518</v>
      </c>
      <c r="C21" s="85" t="s">
        <v>527</v>
      </c>
      <c r="D21" s="85"/>
      <c r="E21" s="87" t="s">
        <v>528</v>
      </c>
      <c r="F21" s="88"/>
      <c r="G21" s="87" t="s">
        <v>529</v>
      </c>
      <c r="H21" s="88"/>
      <c r="I21" s="98"/>
    </row>
    <row r="22" s="64" customFormat="1" ht="36.75" customHeight="1" spans="1:9">
      <c r="A22" s="85" t="s">
        <v>517</v>
      </c>
      <c r="B22" s="86" t="s">
        <v>518</v>
      </c>
      <c r="C22" s="85" t="s">
        <v>530</v>
      </c>
      <c r="D22" s="85"/>
      <c r="E22" s="87" t="s">
        <v>528</v>
      </c>
      <c r="F22" s="88"/>
      <c r="G22" s="87" t="s">
        <v>531</v>
      </c>
      <c r="H22" s="88"/>
      <c r="I22" s="98"/>
    </row>
    <row r="23" s="64" customFormat="1" ht="43.5" customHeight="1" spans="1:9">
      <c r="A23" s="85" t="s">
        <v>517</v>
      </c>
      <c r="B23" s="86" t="s">
        <v>518</v>
      </c>
      <c r="C23" s="85" t="s">
        <v>532</v>
      </c>
      <c r="D23" s="85"/>
      <c r="E23" s="87" t="s">
        <v>533</v>
      </c>
      <c r="F23" s="88"/>
      <c r="G23" s="87" t="s">
        <v>534</v>
      </c>
      <c r="H23" s="88"/>
      <c r="I23" s="98"/>
    </row>
    <row r="24" s="64" customFormat="1" ht="23.25" customHeight="1" spans="1:9">
      <c r="A24" s="85" t="s">
        <v>517</v>
      </c>
      <c r="B24" s="86" t="s">
        <v>518</v>
      </c>
      <c r="C24" s="85" t="s">
        <v>535</v>
      </c>
      <c r="D24" s="85"/>
      <c r="E24" s="87" t="s">
        <v>536</v>
      </c>
      <c r="F24" s="88"/>
      <c r="G24" s="87" t="s">
        <v>537</v>
      </c>
      <c r="H24" s="88"/>
      <c r="I24" s="98"/>
    </row>
    <row r="25" s="64" customFormat="1" ht="33" customHeight="1" spans="1:9">
      <c r="A25" s="85" t="s">
        <v>517</v>
      </c>
      <c r="B25" s="86" t="s">
        <v>518</v>
      </c>
      <c r="C25" s="85" t="s">
        <v>538</v>
      </c>
      <c r="D25" s="85"/>
      <c r="E25" s="87" t="s">
        <v>539</v>
      </c>
      <c r="F25" s="88"/>
      <c r="G25" s="87" t="s">
        <v>537</v>
      </c>
      <c r="H25" s="88"/>
      <c r="I25" s="98"/>
    </row>
    <row r="26" s="64" customFormat="1" ht="36" customHeight="1" spans="1:9">
      <c r="A26" s="85" t="s">
        <v>517</v>
      </c>
      <c r="B26" s="86" t="s">
        <v>518</v>
      </c>
      <c r="C26" s="85" t="s">
        <v>540</v>
      </c>
      <c r="D26" s="85"/>
      <c r="E26" s="87" t="s">
        <v>541</v>
      </c>
      <c r="F26" s="88"/>
      <c r="G26" s="87" t="s">
        <v>542</v>
      </c>
      <c r="H26" s="88"/>
      <c r="I26" s="98"/>
    </row>
    <row r="27" s="64" customFormat="1" ht="35.1" customHeight="1" spans="1:9">
      <c r="A27" s="85" t="s">
        <v>517</v>
      </c>
      <c r="B27" s="86" t="s">
        <v>518</v>
      </c>
      <c r="C27" s="85" t="s">
        <v>543</v>
      </c>
      <c r="D27" s="85"/>
      <c r="E27" s="87" t="s">
        <v>544</v>
      </c>
      <c r="F27" s="88"/>
      <c r="G27" s="87" t="s">
        <v>534</v>
      </c>
      <c r="H27" s="88"/>
      <c r="I27" s="98"/>
    </row>
    <row r="28" s="64" customFormat="1" ht="35.1" customHeight="1" spans="1:9">
      <c r="A28" s="85" t="s">
        <v>517</v>
      </c>
      <c r="B28" s="86" t="s">
        <v>518</v>
      </c>
      <c r="C28" s="85" t="s">
        <v>545</v>
      </c>
      <c r="D28" s="85"/>
      <c r="E28" s="87" t="s">
        <v>546</v>
      </c>
      <c r="F28" s="88"/>
      <c r="G28" s="87" t="s">
        <v>547</v>
      </c>
      <c r="H28" s="88"/>
      <c r="I28" s="98"/>
    </row>
    <row r="29" s="64" customFormat="1" ht="35.1" customHeight="1" spans="1:9">
      <c r="A29" s="85" t="s">
        <v>517</v>
      </c>
      <c r="B29" s="86" t="s">
        <v>518</v>
      </c>
      <c r="C29" s="85" t="s">
        <v>548</v>
      </c>
      <c r="D29" s="85"/>
      <c r="E29" s="87" t="s">
        <v>549</v>
      </c>
      <c r="F29" s="88"/>
      <c r="G29" s="87" t="s">
        <v>547</v>
      </c>
      <c r="H29" s="88"/>
      <c r="I29" s="98"/>
    </row>
    <row r="30" s="64" customFormat="1" ht="24.75" customHeight="1" spans="1:9">
      <c r="A30" s="85" t="s">
        <v>517</v>
      </c>
      <c r="B30" s="86" t="s">
        <v>518</v>
      </c>
      <c r="C30" s="85" t="s">
        <v>550</v>
      </c>
      <c r="D30" s="85"/>
      <c r="E30" s="87" t="s">
        <v>551</v>
      </c>
      <c r="F30" s="88"/>
      <c r="G30" s="87" t="s">
        <v>547</v>
      </c>
      <c r="H30" s="88"/>
      <c r="I30" s="98"/>
    </row>
    <row r="31" s="64" customFormat="1" ht="24.75" customHeight="1" spans="1:9">
      <c r="A31" s="85" t="s">
        <v>517</v>
      </c>
      <c r="B31" s="86" t="s">
        <v>518</v>
      </c>
      <c r="C31" s="85" t="s">
        <v>552</v>
      </c>
      <c r="D31" s="85"/>
      <c r="E31" s="87" t="s">
        <v>553</v>
      </c>
      <c r="F31" s="88"/>
      <c r="G31" s="87" t="s">
        <v>547</v>
      </c>
      <c r="H31" s="88"/>
      <c r="I31" s="98"/>
    </row>
    <row r="32" s="64" customFormat="1" ht="24.75" customHeight="1" spans="1:9">
      <c r="A32" s="85" t="s">
        <v>517</v>
      </c>
      <c r="B32" s="86" t="s">
        <v>518</v>
      </c>
      <c r="C32" s="85" t="s">
        <v>554</v>
      </c>
      <c r="D32" s="85"/>
      <c r="E32" s="87" t="s">
        <v>555</v>
      </c>
      <c r="F32" s="88"/>
      <c r="G32" s="87" t="s">
        <v>547</v>
      </c>
      <c r="H32" s="88"/>
      <c r="I32" s="98"/>
    </row>
    <row r="33" s="64" customFormat="1" ht="35.1" customHeight="1" spans="1:9">
      <c r="A33" s="85" t="s">
        <v>517</v>
      </c>
      <c r="B33" s="86" t="s">
        <v>518</v>
      </c>
      <c r="C33" s="85" t="s">
        <v>556</v>
      </c>
      <c r="D33" s="85"/>
      <c r="E33" s="87" t="s">
        <v>557</v>
      </c>
      <c r="F33" s="88"/>
      <c r="G33" s="87" t="s">
        <v>558</v>
      </c>
      <c r="H33" s="88"/>
      <c r="I33" s="98"/>
    </row>
    <row r="34" s="64" customFormat="1" ht="35.1" customHeight="1" spans="1:9">
      <c r="A34" s="85" t="s">
        <v>517</v>
      </c>
      <c r="B34" s="86" t="s">
        <v>518</v>
      </c>
      <c r="C34" s="85" t="s">
        <v>559</v>
      </c>
      <c r="D34" s="85"/>
      <c r="E34" s="87" t="s">
        <v>560</v>
      </c>
      <c r="F34" s="88"/>
      <c r="G34" s="87" t="s">
        <v>561</v>
      </c>
      <c r="H34" s="88"/>
      <c r="I34" s="98"/>
    </row>
    <row r="35" s="64" customFormat="1" ht="35.1" customHeight="1" spans="1:9">
      <c r="A35" s="85" t="s">
        <v>517</v>
      </c>
      <c r="B35" s="86" t="s">
        <v>518</v>
      </c>
      <c r="C35" s="85" t="s">
        <v>562</v>
      </c>
      <c r="D35" s="85"/>
      <c r="E35" s="87" t="s">
        <v>563</v>
      </c>
      <c r="F35" s="88"/>
      <c r="G35" s="87" t="s">
        <v>564</v>
      </c>
      <c r="H35" s="88"/>
      <c r="I35" s="98"/>
    </row>
    <row r="36" s="64" customFormat="1" ht="35.1" customHeight="1" spans="1:9">
      <c r="A36" s="85" t="s">
        <v>517</v>
      </c>
      <c r="B36" s="86" t="s">
        <v>518</v>
      </c>
      <c r="C36" s="85" t="s">
        <v>565</v>
      </c>
      <c r="D36" s="85"/>
      <c r="E36" s="87" t="s">
        <v>566</v>
      </c>
      <c r="F36" s="88"/>
      <c r="G36" s="87" t="s">
        <v>534</v>
      </c>
      <c r="H36" s="88"/>
      <c r="I36" s="98"/>
    </row>
    <row r="37" s="64" customFormat="1" ht="35.1" customHeight="1" spans="1:9">
      <c r="A37" s="85" t="s">
        <v>517</v>
      </c>
      <c r="B37" s="86" t="s">
        <v>518</v>
      </c>
      <c r="C37" s="85" t="s">
        <v>567</v>
      </c>
      <c r="D37" s="85"/>
      <c r="E37" s="87" t="s">
        <v>523</v>
      </c>
      <c r="F37" s="88"/>
      <c r="G37" s="87" t="s">
        <v>537</v>
      </c>
      <c r="H37" s="88"/>
      <c r="I37" s="98"/>
    </row>
    <row r="38" s="64" customFormat="1" ht="45.75" customHeight="1" spans="1:9">
      <c r="A38" s="85" t="s">
        <v>517</v>
      </c>
      <c r="B38" s="86" t="s">
        <v>518</v>
      </c>
      <c r="C38" s="85" t="s">
        <v>568</v>
      </c>
      <c r="D38" s="85"/>
      <c r="E38" s="87" t="s">
        <v>569</v>
      </c>
      <c r="F38" s="88"/>
      <c r="G38" s="87" t="s">
        <v>570</v>
      </c>
      <c r="H38" s="88"/>
      <c r="I38" s="98"/>
    </row>
    <row r="39" s="64" customFormat="1" ht="45.75" customHeight="1" spans="1:9">
      <c r="A39" s="85" t="s">
        <v>517</v>
      </c>
      <c r="B39" s="86" t="s">
        <v>518</v>
      </c>
      <c r="C39" s="85" t="s">
        <v>571</v>
      </c>
      <c r="D39" s="85"/>
      <c r="E39" s="87" t="s">
        <v>572</v>
      </c>
      <c r="F39" s="88"/>
      <c r="G39" s="87" t="s">
        <v>547</v>
      </c>
      <c r="H39" s="88"/>
      <c r="I39" s="98"/>
    </row>
    <row r="40" s="64" customFormat="1" ht="43.5" customHeight="1" spans="1:9">
      <c r="A40" s="85" t="s">
        <v>517</v>
      </c>
      <c r="B40" s="86" t="s">
        <v>518</v>
      </c>
      <c r="C40" s="85" t="s">
        <v>573</v>
      </c>
      <c r="D40" s="85"/>
      <c r="E40" s="87" t="s">
        <v>574</v>
      </c>
      <c r="F40" s="88"/>
      <c r="G40" s="87" t="s">
        <v>547</v>
      </c>
      <c r="H40" s="88"/>
      <c r="I40" s="98"/>
    </row>
    <row r="41" s="64" customFormat="1" ht="43.5" customHeight="1" spans="1:9">
      <c r="A41" s="85" t="s">
        <v>517</v>
      </c>
      <c r="B41" s="86" t="s">
        <v>518</v>
      </c>
      <c r="C41" s="85" t="s">
        <v>575</v>
      </c>
      <c r="D41" s="85"/>
      <c r="E41" s="87" t="s">
        <v>576</v>
      </c>
      <c r="F41" s="88"/>
      <c r="G41" s="87" t="s">
        <v>547</v>
      </c>
      <c r="H41" s="88"/>
      <c r="I41" s="98"/>
    </row>
    <row r="42" s="64" customFormat="1" ht="60.75" customHeight="1" spans="1:9">
      <c r="A42" s="85" t="s">
        <v>517</v>
      </c>
      <c r="B42" s="86" t="s">
        <v>577</v>
      </c>
      <c r="C42" s="85" t="s">
        <v>578</v>
      </c>
      <c r="D42" s="85"/>
      <c r="E42" s="87" t="s">
        <v>579</v>
      </c>
      <c r="F42" s="88"/>
      <c r="G42" s="87" t="s">
        <v>580</v>
      </c>
      <c r="H42" s="88"/>
      <c r="I42" s="98"/>
    </row>
    <row r="43" s="64" customFormat="1" ht="45.75" customHeight="1" spans="1:9">
      <c r="A43" s="85" t="s">
        <v>517</v>
      </c>
      <c r="B43" s="86" t="s">
        <v>577</v>
      </c>
      <c r="C43" s="85" t="s">
        <v>581</v>
      </c>
      <c r="D43" s="85"/>
      <c r="E43" s="87" t="s">
        <v>582</v>
      </c>
      <c r="F43" s="88"/>
      <c r="G43" s="87" t="s">
        <v>561</v>
      </c>
      <c r="H43" s="88"/>
      <c r="I43" s="98"/>
    </row>
    <row r="44" s="64" customFormat="1" ht="30" customHeight="1" spans="1:9">
      <c r="A44" s="85" t="s">
        <v>517</v>
      </c>
      <c r="B44" s="86" t="s">
        <v>577</v>
      </c>
      <c r="C44" s="85" t="s">
        <v>583</v>
      </c>
      <c r="D44" s="85"/>
      <c r="E44" s="87" t="s">
        <v>583</v>
      </c>
      <c r="F44" s="88"/>
      <c r="G44" s="87" t="s">
        <v>524</v>
      </c>
      <c r="H44" s="88"/>
      <c r="I44" s="98"/>
    </row>
    <row r="45" s="64" customFormat="1" ht="30" customHeight="1" spans="1:9">
      <c r="A45" s="85" t="s">
        <v>517</v>
      </c>
      <c r="B45" s="86" t="s">
        <v>577</v>
      </c>
      <c r="C45" s="85" t="s">
        <v>584</v>
      </c>
      <c r="D45" s="85"/>
      <c r="E45" s="87" t="s">
        <v>585</v>
      </c>
      <c r="F45" s="88"/>
      <c r="G45" s="87" t="s">
        <v>524</v>
      </c>
      <c r="H45" s="88"/>
      <c r="I45" s="98"/>
    </row>
    <row r="46" s="64" customFormat="1" ht="30" customHeight="1" spans="1:9">
      <c r="A46" s="85" t="s">
        <v>517</v>
      </c>
      <c r="B46" s="86" t="s">
        <v>577</v>
      </c>
      <c r="C46" s="85" t="s">
        <v>586</v>
      </c>
      <c r="D46" s="85"/>
      <c r="E46" s="87" t="s">
        <v>587</v>
      </c>
      <c r="F46" s="88"/>
      <c r="G46" s="87" t="s">
        <v>524</v>
      </c>
      <c r="H46" s="88"/>
      <c r="I46" s="98"/>
    </row>
    <row r="47" s="64" customFormat="1" ht="30" customHeight="1" spans="1:9">
      <c r="A47" s="85" t="s">
        <v>517</v>
      </c>
      <c r="B47" s="86" t="s">
        <v>577</v>
      </c>
      <c r="C47" s="85" t="s">
        <v>588</v>
      </c>
      <c r="D47" s="85"/>
      <c r="E47" s="87" t="s">
        <v>555</v>
      </c>
      <c r="F47" s="88"/>
      <c r="G47" s="87" t="s">
        <v>524</v>
      </c>
      <c r="H47" s="88"/>
      <c r="I47" s="98"/>
    </row>
    <row r="48" s="64" customFormat="1" ht="59.25" customHeight="1" spans="1:9">
      <c r="A48" s="85" t="s">
        <v>517</v>
      </c>
      <c r="B48" s="86" t="s">
        <v>577</v>
      </c>
      <c r="C48" s="85" t="s">
        <v>589</v>
      </c>
      <c r="D48" s="85"/>
      <c r="E48" s="87" t="s">
        <v>590</v>
      </c>
      <c r="F48" s="88"/>
      <c r="G48" s="87" t="s">
        <v>591</v>
      </c>
      <c r="H48" s="88"/>
      <c r="I48" s="98"/>
    </row>
    <row r="49" s="64" customFormat="1" ht="42" customHeight="1" spans="1:9">
      <c r="A49" s="85" t="s">
        <v>517</v>
      </c>
      <c r="B49" s="86" t="s">
        <v>577</v>
      </c>
      <c r="C49" s="85" t="s">
        <v>592</v>
      </c>
      <c r="D49" s="85"/>
      <c r="E49" s="87" t="s">
        <v>593</v>
      </c>
      <c r="F49" s="88"/>
      <c r="G49" s="87" t="s">
        <v>591</v>
      </c>
      <c r="H49" s="88"/>
      <c r="I49" s="98"/>
    </row>
    <row r="50" s="64" customFormat="1" ht="42" customHeight="1" spans="1:9">
      <c r="A50" s="85" t="s">
        <v>517</v>
      </c>
      <c r="B50" s="86" t="s">
        <v>594</v>
      </c>
      <c r="C50" s="85" t="s">
        <v>595</v>
      </c>
      <c r="D50" s="85"/>
      <c r="E50" s="87" t="s">
        <v>579</v>
      </c>
      <c r="F50" s="88"/>
      <c r="G50" s="87" t="s">
        <v>524</v>
      </c>
      <c r="H50" s="88"/>
      <c r="I50" s="98"/>
    </row>
    <row r="51" s="64" customFormat="1" ht="42" customHeight="1" spans="1:9">
      <c r="A51" s="85" t="s">
        <v>517</v>
      </c>
      <c r="B51" s="86" t="s">
        <v>594</v>
      </c>
      <c r="C51" s="85" t="s">
        <v>596</v>
      </c>
      <c r="D51" s="85"/>
      <c r="E51" s="87" t="s">
        <v>579</v>
      </c>
      <c r="F51" s="88"/>
      <c r="G51" s="87" t="s">
        <v>524</v>
      </c>
      <c r="H51" s="88"/>
      <c r="I51" s="98"/>
    </row>
    <row r="52" s="64" customFormat="1" ht="42" customHeight="1" spans="1:9">
      <c r="A52" s="85" t="s">
        <v>517</v>
      </c>
      <c r="B52" s="86" t="s">
        <v>594</v>
      </c>
      <c r="C52" s="85" t="s">
        <v>597</v>
      </c>
      <c r="D52" s="85"/>
      <c r="E52" s="87" t="s">
        <v>598</v>
      </c>
      <c r="F52" s="88"/>
      <c r="G52" s="87" t="s">
        <v>524</v>
      </c>
      <c r="H52" s="88"/>
      <c r="I52" s="98"/>
    </row>
    <row r="53" s="64" customFormat="1" ht="55.5" customHeight="1" spans="1:9">
      <c r="A53" s="85" t="s">
        <v>517</v>
      </c>
      <c r="B53" s="86" t="s">
        <v>594</v>
      </c>
      <c r="C53" s="85" t="s">
        <v>599</v>
      </c>
      <c r="D53" s="85"/>
      <c r="E53" s="87" t="s">
        <v>579</v>
      </c>
      <c r="F53" s="88"/>
      <c r="G53" s="87" t="s">
        <v>580</v>
      </c>
      <c r="H53" s="88"/>
      <c r="I53" s="98"/>
    </row>
    <row r="54" s="64" customFormat="1" ht="59.25" customHeight="1" spans="1:9">
      <c r="A54" s="85" t="s">
        <v>517</v>
      </c>
      <c r="B54" s="86" t="s">
        <v>600</v>
      </c>
      <c r="C54" s="85" t="s">
        <v>601</v>
      </c>
      <c r="D54" s="85"/>
      <c r="E54" s="87" t="s">
        <v>602</v>
      </c>
      <c r="F54" s="88"/>
      <c r="G54" s="87" t="s">
        <v>524</v>
      </c>
      <c r="H54" s="88"/>
      <c r="I54" s="98"/>
    </row>
    <row r="55" s="64" customFormat="1" ht="59.25" customHeight="1" spans="1:9">
      <c r="A55" s="85" t="s">
        <v>517</v>
      </c>
      <c r="B55" s="86" t="s">
        <v>600</v>
      </c>
      <c r="C55" s="85" t="s">
        <v>603</v>
      </c>
      <c r="D55" s="85"/>
      <c r="E55" s="87" t="s">
        <v>604</v>
      </c>
      <c r="F55" s="88"/>
      <c r="G55" s="87" t="s">
        <v>558</v>
      </c>
      <c r="H55" s="88"/>
      <c r="I55" s="98"/>
    </row>
    <row r="56" s="64" customFormat="1" ht="69" customHeight="1" spans="1:9">
      <c r="A56" s="85" t="s">
        <v>517</v>
      </c>
      <c r="B56" s="86" t="s">
        <v>518</v>
      </c>
      <c r="C56" s="85" t="s">
        <v>605</v>
      </c>
      <c r="D56" s="85"/>
      <c r="E56" s="87" t="s">
        <v>606</v>
      </c>
      <c r="F56" s="88"/>
      <c r="G56" s="87" t="s">
        <v>521</v>
      </c>
      <c r="H56" s="88"/>
      <c r="I56" s="98"/>
    </row>
    <row r="57" s="64" customFormat="1" ht="45.75" customHeight="1" spans="1:9">
      <c r="A57" s="85" t="s">
        <v>517</v>
      </c>
      <c r="B57" s="86" t="s">
        <v>600</v>
      </c>
      <c r="C57" s="85" t="s">
        <v>607</v>
      </c>
      <c r="D57" s="85"/>
      <c r="E57" s="87" t="s">
        <v>608</v>
      </c>
      <c r="F57" s="88"/>
      <c r="G57" s="87" t="s">
        <v>558</v>
      </c>
      <c r="H57" s="88"/>
      <c r="I57" s="98"/>
    </row>
    <row r="58" s="64" customFormat="1" ht="63" customHeight="1" spans="1:9">
      <c r="A58" s="85" t="s">
        <v>609</v>
      </c>
      <c r="B58" s="86" t="s">
        <v>610</v>
      </c>
      <c r="C58" s="85" t="s">
        <v>611</v>
      </c>
      <c r="D58" s="85"/>
      <c r="E58" s="87" t="s">
        <v>611</v>
      </c>
      <c r="F58" s="88"/>
      <c r="G58" s="87" t="s">
        <v>561</v>
      </c>
      <c r="H58" s="88"/>
      <c r="I58" s="98"/>
    </row>
    <row r="59" s="64" customFormat="1" ht="50.25" customHeight="1" spans="1:9">
      <c r="A59" s="85" t="s">
        <v>609</v>
      </c>
      <c r="B59" s="86" t="s">
        <v>610</v>
      </c>
      <c r="C59" s="85" t="s">
        <v>612</v>
      </c>
      <c r="D59" s="85"/>
      <c r="E59" s="87" t="s">
        <v>613</v>
      </c>
      <c r="F59" s="88"/>
      <c r="G59" s="87" t="s">
        <v>558</v>
      </c>
      <c r="H59" s="88"/>
      <c r="I59" s="98"/>
    </row>
    <row r="60" s="64" customFormat="1" ht="45" customHeight="1" spans="1:9">
      <c r="A60" s="85" t="s">
        <v>609</v>
      </c>
      <c r="B60" s="86" t="s">
        <v>610</v>
      </c>
      <c r="C60" s="85" t="s">
        <v>614</v>
      </c>
      <c r="D60" s="85"/>
      <c r="E60" s="87" t="s">
        <v>615</v>
      </c>
      <c r="F60" s="88"/>
      <c r="G60" s="87" t="s">
        <v>558</v>
      </c>
      <c r="H60" s="88"/>
      <c r="I60" s="98"/>
    </row>
    <row r="61" s="64" customFormat="1" ht="45.75" customHeight="1" spans="1:9">
      <c r="A61" s="85" t="s">
        <v>517</v>
      </c>
      <c r="B61" s="86" t="s">
        <v>577</v>
      </c>
      <c r="C61" s="85" t="s">
        <v>616</v>
      </c>
      <c r="D61" s="85"/>
      <c r="E61" s="87" t="s">
        <v>617</v>
      </c>
      <c r="F61" s="88"/>
      <c r="G61" s="87" t="s">
        <v>521</v>
      </c>
      <c r="H61" s="88"/>
      <c r="I61" s="98"/>
    </row>
    <row r="62" s="64" customFormat="1" ht="38.25" customHeight="1" spans="1:9">
      <c r="A62" s="85" t="s">
        <v>609</v>
      </c>
      <c r="B62" s="86" t="s">
        <v>610</v>
      </c>
      <c r="C62" s="85" t="s">
        <v>618</v>
      </c>
      <c r="D62" s="85"/>
      <c r="E62" s="87" t="s">
        <v>619</v>
      </c>
      <c r="F62" s="88"/>
      <c r="G62" s="87" t="s">
        <v>537</v>
      </c>
      <c r="H62" s="88"/>
      <c r="I62" s="98"/>
    </row>
    <row r="63" s="64" customFormat="1" ht="38.25" customHeight="1" spans="1:9">
      <c r="A63" s="85" t="s">
        <v>609</v>
      </c>
      <c r="B63" s="86" t="s">
        <v>610</v>
      </c>
      <c r="C63" s="85" t="s">
        <v>620</v>
      </c>
      <c r="D63" s="85"/>
      <c r="E63" s="87" t="s">
        <v>620</v>
      </c>
      <c r="F63" s="88"/>
      <c r="G63" s="87" t="s">
        <v>591</v>
      </c>
      <c r="H63" s="88"/>
      <c r="I63" s="98"/>
    </row>
    <row r="64" s="64" customFormat="1" ht="38.25" customHeight="1" spans="1:9">
      <c r="A64" s="85" t="s">
        <v>609</v>
      </c>
      <c r="B64" s="86" t="s">
        <v>610</v>
      </c>
      <c r="C64" s="85" t="s">
        <v>621</v>
      </c>
      <c r="D64" s="85"/>
      <c r="E64" s="87" t="s">
        <v>613</v>
      </c>
      <c r="F64" s="88"/>
      <c r="G64" s="87" t="s">
        <v>537</v>
      </c>
      <c r="H64" s="88"/>
      <c r="I64" s="98"/>
    </row>
    <row r="65" s="64" customFormat="1" ht="54.75" customHeight="1" spans="1:9">
      <c r="A65" s="85" t="s">
        <v>609</v>
      </c>
      <c r="B65" s="86" t="s">
        <v>610</v>
      </c>
      <c r="C65" s="85" t="s">
        <v>622</v>
      </c>
      <c r="D65" s="85"/>
      <c r="E65" s="87" t="s">
        <v>623</v>
      </c>
      <c r="F65" s="88"/>
      <c r="G65" s="87" t="s">
        <v>558</v>
      </c>
      <c r="H65" s="88"/>
      <c r="I65" s="98"/>
    </row>
    <row r="66" s="64" customFormat="1" ht="79.5" customHeight="1" spans="1:9">
      <c r="A66" s="85" t="s">
        <v>609</v>
      </c>
      <c r="B66" s="86" t="s">
        <v>610</v>
      </c>
      <c r="C66" s="85" t="s">
        <v>624</v>
      </c>
      <c r="D66" s="85"/>
      <c r="E66" s="87" t="s">
        <v>625</v>
      </c>
      <c r="F66" s="88"/>
      <c r="G66" s="87" t="s">
        <v>591</v>
      </c>
      <c r="H66" s="88"/>
      <c r="I66" s="98"/>
    </row>
    <row r="67" s="64" customFormat="1" ht="51" customHeight="1" spans="1:9">
      <c r="A67" s="85" t="s">
        <v>517</v>
      </c>
      <c r="B67" s="86" t="s">
        <v>594</v>
      </c>
      <c r="C67" s="85" t="s">
        <v>626</v>
      </c>
      <c r="D67" s="85"/>
      <c r="E67" s="87" t="s">
        <v>627</v>
      </c>
      <c r="F67" s="88"/>
      <c r="G67" s="87" t="s">
        <v>628</v>
      </c>
      <c r="H67" s="88"/>
      <c r="I67" s="98"/>
    </row>
    <row r="68" s="64" customFormat="1" ht="58.5" customHeight="1" spans="1:9">
      <c r="A68" s="85" t="s">
        <v>517</v>
      </c>
      <c r="B68" s="86" t="s">
        <v>600</v>
      </c>
      <c r="C68" s="85" t="s">
        <v>629</v>
      </c>
      <c r="D68" s="85"/>
      <c r="E68" s="87" t="s">
        <v>606</v>
      </c>
      <c r="F68" s="88"/>
      <c r="G68" s="87" t="s">
        <v>521</v>
      </c>
      <c r="H68" s="88"/>
      <c r="I68" s="98"/>
    </row>
    <row r="69" s="64" customFormat="1" ht="54" customHeight="1" spans="1:9">
      <c r="A69" s="85" t="s">
        <v>609</v>
      </c>
      <c r="B69" s="86" t="s">
        <v>630</v>
      </c>
      <c r="C69" s="85" t="s">
        <v>631</v>
      </c>
      <c r="D69" s="85"/>
      <c r="E69" s="87" t="s">
        <v>632</v>
      </c>
      <c r="F69" s="88"/>
      <c r="G69" s="87" t="s">
        <v>591</v>
      </c>
      <c r="H69" s="88"/>
      <c r="I69" s="98"/>
    </row>
    <row r="70" s="64" customFormat="1" ht="60.75" customHeight="1" spans="1:9">
      <c r="A70" s="85" t="s">
        <v>609</v>
      </c>
      <c r="B70" s="86" t="s">
        <v>630</v>
      </c>
      <c r="C70" s="85" t="s">
        <v>633</v>
      </c>
      <c r="D70" s="85"/>
      <c r="E70" s="87" t="s">
        <v>634</v>
      </c>
      <c r="F70" s="88"/>
      <c r="G70" s="87" t="s">
        <v>635</v>
      </c>
      <c r="H70" s="88"/>
      <c r="I70" s="98"/>
    </row>
    <row r="71" s="64" customFormat="1" ht="36" customHeight="1" spans="1:9">
      <c r="A71" s="85" t="s">
        <v>609</v>
      </c>
      <c r="B71" s="86" t="s">
        <v>630</v>
      </c>
      <c r="C71" s="85" t="s">
        <v>636</v>
      </c>
      <c r="D71" s="85"/>
      <c r="E71" s="87" t="s">
        <v>636</v>
      </c>
      <c r="F71" s="88"/>
      <c r="G71" s="87" t="s">
        <v>637</v>
      </c>
      <c r="H71" s="88"/>
      <c r="I71" s="98"/>
    </row>
    <row r="72" s="64" customFormat="1" ht="36" customHeight="1" spans="1:9">
      <c r="A72" s="85" t="s">
        <v>609</v>
      </c>
      <c r="B72" s="86" t="s">
        <v>630</v>
      </c>
      <c r="C72" s="85" t="s">
        <v>638</v>
      </c>
      <c r="D72" s="85"/>
      <c r="E72" s="87" t="s">
        <v>639</v>
      </c>
      <c r="F72" s="88"/>
      <c r="G72" s="87" t="s">
        <v>537</v>
      </c>
      <c r="H72" s="88"/>
      <c r="I72" s="98"/>
    </row>
    <row r="73" s="64" customFormat="1" ht="64.5" customHeight="1" spans="1:9">
      <c r="A73" s="85" t="s">
        <v>609</v>
      </c>
      <c r="B73" s="86" t="s">
        <v>610</v>
      </c>
      <c r="C73" s="85" t="s">
        <v>640</v>
      </c>
      <c r="D73" s="85"/>
      <c r="E73" s="87" t="s">
        <v>641</v>
      </c>
      <c r="F73" s="88"/>
      <c r="G73" s="87" t="s">
        <v>521</v>
      </c>
      <c r="H73" s="88"/>
      <c r="I73" s="98"/>
    </row>
  </sheetData>
  <mergeCells count="192">
    <mergeCell ref="A1:I1"/>
    <mergeCell ref="A2:I2"/>
    <mergeCell ref="A3:B3"/>
    <mergeCell ref="C3:I3"/>
    <mergeCell ref="C4:I4"/>
    <mergeCell ref="C5:I5"/>
    <mergeCell ref="G6:I6"/>
    <mergeCell ref="C8:F8"/>
    <mergeCell ref="C9:F9"/>
    <mergeCell ref="C10:F10"/>
    <mergeCell ref="C11:F11"/>
    <mergeCell ref="C12:F12"/>
    <mergeCell ref="C13:F13"/>
    <mergeCell ref="C14:I14"/>
    <mergeCell ref="A15:I15"/>
    <mergeCell ref="A16:D16"/>
    <mergeCell ref="C17:D17"/>
    <mergeCell ref="C18:D18"/>
    <mergeCell ref="E18:F18"/>
    <mergeCell ref="G18:I18"/>
    <mergeCell ref="C19:D19"/>
    <mergeCell ref="E19:F19"/>
    <mergeCell ref="G19:I19"/>
    <mergeCell ref="C20:D20"/>
    <mergeCell ref="E20:F20"/>
    <mergeCell ref="G20:I20"/>
    <mergeCell ref="C21:D21"/>
    <mergeCell ref="E21:F21"/>
    <mergeCell ref="G21:I21"/>
    <mergeCell ref="C22:D22"/>
    <mergeCell ref="E22:F22"/>
    <mergeCell ref="G22:I22"/>
    <mergeCell ref="C23:D23"/>
    <mergeCell ref="E23:F23"/>
    <mergeCell ref="G23:I23"/>
    <mergeCell ref="C24:D24"/>
    <mergeCell ref="E24:F24"/>
    <mergeCell ref="G24:I24"/>
    <mergeCell ref="C25:D25"/>
    <mergeCell ref="E25:F25"/>
    <mergeCell ref="G25:I25"/>
    <mergeCell ref="C26:D26"/>
    <mergeCell ref="E26:F26"/>
    <mergeCell ref="G26:I26"/>
    <mergeCell ref="C27:D27"/>
    <mergeCell ref="E27:F27"/>
    <mergeCell ref="G27:I27"/>
    <mergeCell ref="C28:D28"/>
    <mergeCell ref="E28:F28"/>
    <mergeCell ref="G28:I28"/>
    <mergeCell ref="C29:D29"/>
    <mergeCell ref="E29:F29"/>
    <mergeCell ref="G29:I29"/>
    <mergeCell ref="C30:D30"/>
    <mergeCell ref="E30:F30"/>
    <mergeCell ref="G30:I30"/>
    <mergeCell ref="C31:D31"/>
    <mergeCell ref="E31:F31"/>
    <mergeCell ref="G31:I31"/>
    <mergeCell ref="C32:D32"/>
    <mergeCell ref="E32:F32"/>
    <mergeCell ref="G32:I32"/>
    <mergeCell ref="C33:D33"/>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C38:D38"/>
    <mergeCell ref="E38:F38"/>
    <mergeCell ref="G38:I38"/>
    <mergeCell ref="C39:D39"/>
    <mergeCell ref="E39:F39"/>
    <mergeCell ref="G39:I39"/>
    <mergeCell ref="C40:D40"/>
    <mergeCell ref="E40:F40"/>
    <mergeCell ref="G40:I40"/>
    <mergeCell ref="C41:D41"/>
    <mergeCell ref="E41:F41"/>
    <mergeCell ref="G41:I41"/>
    <mergeCell ref="C42:D42"/>
    <mergeCell ref="E42:F42"/>
    <mergeCell ref="G42:I42"/>
    <mergeCell ref="C43:D43"/>
    <mergeCell ref="E43:F43"/>
    <mergeCell ref="G43:I43"/>
    <mergeCell ref="C44:D44"/>
    <mergeCell ref="E44:F44"/>
    <mergeCell ref="G44:I44"/>
    <mergeCell ref="C45:D45"/>
    <mergeCell ref="E45:F45"/>
    <mergeCell ref="G45:I45"/>
    <mergeCell ref="C46:D46"/>
    <mergeCell ref="E46:F46"/>
    <mergeCell ref="G46:I46"/>
    <mergeCell ref="C47:D47"/>
    <mergeCell ref="E47:F47"/>
    <mergeCell ref="G47:I47"/>
    <mergeCell ref="C48:D48"/>
    <mergeCell ref="E48:F48"/>
    <mergeCell ref="G48:I48"/>
    <mergeCell ref="C49:D49"/>
    <mergeCell ref="E49:F49"/>
    <mergeCell ref="G49:I49"/>
    <mergeCell ref="C50:D50"/>
    <mergeCell ref="E50:F50"/>
    <mergeCell ref="G50:I50"/>
    <mergeCell ref="C51:D51"/>
    <mergeCell ref="E51:F51"/>
    <mergeCell ref="G51:I51"/>
    <mergeCell ref="C52:D52"/>
    <mergeCell ref="E52:F52"/>
    <mergeCell ref="G52:I52"/>
    <mergeCell ref="C53:D53"/>
    <mergeCell ref="E53:F53"/>
    <mergeCell ref="G53:I53"/>
    <mergeCell ref="C54:D54"/>
    <mergeCell ref="E54:F54"/>
    <mergeCell ref="G54:I54"/>
    <mergeCell ref="C55:D55"/>
    <mergeCell ref="E55:F55"/>
    <mergeCell ref="G55:I55"/>
    <mergeCell ref="C56:D56"/>
    <mergeCell ref="E56:F56"/>
    <mergeCell ref="G56:I56"/>
    <mergeCell ref="C57:D57"/>
    <mergeCell ref="E57:F57"/>
    <mergeCell ref="G57:I57"/>
    <mergeCell ref="C58:D58"/>
    <mergeCell ref="E58:F58"/>
    <mergeCell ref="G58:I58"/>
    <mergeCell ref="C59:D59"/>
    <mergeCell ref="E59:F59"/>
    <mergeCell ref="G59:I59"/>
    <mergeCell ref="C60:D60"/>
    <mergeCell ref="E60:F60"/>
    <mergeCell ref="G60:I60"/>
    <mergeCell ref="C61:D61"/>
    <mergeCell ref="E61:F61"/>
    <mergeCell ref="G61:I61"/>
    <mergeCell ref="C62:D62"/>
    <mergeCell ref="E62:F62"/>
    <mergeCell ref="G62:I62"/>
    <mergeCell ref="C63:D63"/>
    <mergeCell ref="E63:F63"/>
    <mergeCell ref="G63:I63"/>
    <mergeCell ref="C64:D64"/>
    <mergeCell ref="E64:F64"/>
    <mergeCell ref="G64:I64"/>
    <mergeCell ref="C65:D65"/>
    <mergeCell ref="E65:F65"/>
    <mergeCell ref="G65:I65"/>
    <mergeCell ref="C66:D66"/>
    <mergeCell ref="E66:F66"/>
    <mergeCell ref="G66:I66"/>
    <mergeCell ref="C67:D67"/>
    <mergeCell ref="E67:F67"/>
    <mergeCell ref="G67:I67"/>
    <mergeCell ref="C68:D68"/>
    <mergeCell ref="E68:F68"/>
    <mergeCell ref="G68:I68"/>
    <mergeCell ref="C69:D69"/>
    <mergeCell ref="E69:F69"/>
    <mergeCell ref="G69:I69"/>
    <mergeCell ref="C70:D70"/>
    <mergeCell ref="E70:F70"/>
    <mergeCell ref="G70:I70"/>
    <mergeCell ref="C71:D71"/>
    <mergeCell ref="E71:F71"/>
    <mergeCell ref="G71:I71"/>
    <mergeCell ref="C72:D72"/>
    <mergeCell ref="E72:F72"/>
    <mergeCell ref="G72:I72"/>
    <mergeCell ref="C73:D73"/>
    <mergeCell ref="E73:F73"/>
    <mergeCell ref="G73:I73"/>
    <mergeCell ref="A4:A5"/>
    <mergeCell ref="A6:A10"/>
    <mergeCell ref="A11:A13"/>
    <mergeCell ref="B6:B7"/>
    <mergeCell ref="E16:F17"/>
    <mergeCell ref="G16:I17"/>
    <mergeCell ref="C6:F7"/>
  </mergeCells>
  <pageMargins left="0.7" right="0.7" top="0.75" bottom="0.75" header="0.3" footer="0.3"/>
  <pageSetup paperSize="9" scale="63" fitToHeight="0" orientation="portrait"/>
  <headerFooter/>
  <rowBreaks count="1" manualBreakCount="1">
    <brk id="10"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8"/>
  <sheetViews>
    <sheetView view="pageBreakPreview" zoomScaleNormal="100" topLeftCell="A85" workbookViewId="0">
      <selection activeCell="D23" sqref="D23"/>
    </sheetView>
  </sheetViews>
  <sheetFormatPr defaultColWidth="8" defaultRowHeight="12" outlineLevelCol="7"/>
  <cols>
    <col min="1" max="1" width="25.3796296296296" style="1"/>
    <col min="2" max="2" width="25.3796296296296" style="1" customWidth="1"/>
    <col min="3" max="3" width="14.75" style="1" customWidth="1"/>
    <col min="4" max="4" width="16.6296296296296" style="1" customWidth="1"/>
    <col min="5" max="5" width="20.6296296296296" style="1" customWidth="1"/>
    <col min="6" max="6" width="22" style="1" customWidth="1"/>
    <col min="7" max="7" width="16.5" style="1" customWidth="1"/>
    <col min="8" max="8" width="17.6296296296296" style="1" customWidth="1"/>
    <col min="9" max="16384" width="8" style="1"/>
  </cols>
  <sheetData>
    <row r="1" customFormat="1" ht="14.4" spans="1:5">
      <c r="A1" s="40"/>
      <c r="B1" s="41"/>
      <c r="C1" s="41"/>
      <c r="D1" s="41"/>
      <c r="E1" s="41"/>
    </row>
    <row r="2" ht="21.6" spans="1:8">
      <c r="A2" s="4" t="s">
        <v>642</v>
      </c>
      <c r="B2" s="4"/>
      <c r="C2" s="4"/>
      <c r="D2" s="4"/>
      <c r="E2" s="4"/>
      <c r="F2" s="4"/>
      <c r="G2" s="4"/>
      <c r="H2" s="4"/>
    </row>
    <row r="3" ht="14.4" spans="1:8">
      <c r="A3" s="5" t="s">
        <v>1</v>
      </c>
      <c r="B3" s="42"/>
      <c r="C3" s="42"/>
      <c r="D3" s="42" t="s">
        <v>475</v>
      </c>
      <c r="E3" s="42"/>
      <c r="F3" s="42"/>
      <c r="G3" s="42"/>
      <c r="H3" s="42"/>
    </row>
    <row r="4" ht="44.25" customHeight="1" spans="1:8">
      <c r="A4" s="43" t="s">
        <v>643</v>
      </c>
      <c r="B4" s="43" t="s">
        <v>644</v>
      </c>
      <c r="C4" s="43" t="s">
        <v>514</v>
      </c>
      <c r="D4" s="43" t="s">
        <v>515</v>
      </c>
      <c r="E4" s="43" t="s">
        <v>516</v>
      </c>
      <c r="F4" s="43" t="s">
        <v>512</v>
      </c>
      <c r="G4" s="43" t="s">
        <v>645</v>
      </c>
      <c r="H4" s="43" t="s">
        <v>513</v>
      </c>
    </row>
    <row r="5" ht="16.5" customHeight="1" spans="1:8">
      <c r="A5" s="43">
        <v>1</v>
      </c>
      <c r="B5" s="43">
        <v>2</v>
      </c>
      <c r="C5" s="43">
        <v>3</v>
      </c>
      <c r="D5" s="43">
        <v>4</v>
      </c>
      <c r="E5" s="43">
        <v>5</v>
      </c>
      <c r="F5" s="43">
        <v>6</v>
      </c>
      <c r="G5" s="43">
        <v>7</v>
      </c>
      <c r="H5" s="43">
        <v>8</v>
      </c>
    </row>
    <row r="6" ht="22.35" customHeight="1" spans="1:8">
      <c r="A6" s="44" t="s">
        <v>141</v>
      </c>
      <c r="B6" s="45"/>
      <c r="C6" s="46"/>
      <c r="D6" s="46"/>
      <c r="E6" s="46"/>
      <c r="F6" s="46"/>
      <c r="G6" s="46"/>
      <c r="H6" s="47"/>
    </row>
    <row r="7" ht="54" customHeight="1" spans="1:8">
      <c r="A7" s="48" t="s">
        <v>646</v>
      </c>
      <c r="B7" s="49" t="s">
        <v>647</v>
      </c>
      <c r="C7" s="48" t="s">
        <v>517</v>
      </c>
      <c r="D7" s="50" t="s">
        <v>518</v>
      </c>
      <c r="E7" s="51" t="s">
        <v>648</v>
      </c>
      <c r="F7" s="51" t="s">
        <v>649</v>
      </c>
      <c r="G7" s="52" t="s">
        <v>650</v>
      </c>
      <c r="H7" s="54"/>
    </row>
    <row r="8" ht="76.5" customHeight="1" spans="1:8">
      <c r="A8" s="48"/>
      <c r="B8" s="53"/>
      <c r="C8" s="48" t="s">
        <v>609</v>
      </c>
      <c r="D8" s="50" t="s">
        <v>610</v>
      </c>
      <c r="E8" s="51" t="s">
        <v>651</v>
      </c>
      <c r="F8" s="51" t="s">
        <v>652</v>
      </c>
      <c r="G8" s="54"/>
      <c r="H8" s="54"/>
    </row>
    <row r="9" ht="72" spans="1:8">
      <c r="A9" s="48"/>
      <c r="B9" s="53"/>
      <c r="C9" s="48" t="s">
        <v>609</v>
      </c>
      <c r="D9" s="50" t="s">
        <v>630</v>
      </c>
      <c r="E9" s="51" t="s">
        <v>653</v>
      </c>
      <c r="F9" s="51" t="s">
        <v>654</v>
      </c>
      <c r="G9" s="54"/>
      <c r="H9" s="54"/>
    </row>
    <row r="10" ht="37.5" customHeight="1" spans="1:8">
      <c r="A10" s="48"/>
      <c r="B10" s="53"/>
      <c r="C10" s="48" t="s">
        <v>517</v>
      </c>
      <c r="D10" s="50" t="s">
        <v>594</v>
      </c>
      <c r="E10" s="51" t="s">
        <v>655</v>
      </c>
      <c r="F10" s="51" t="s">
        <v>656</v>
      </c>
      <c r="G10" s="54"/>
      <c r="H10" s="54"/>
    </row>
    <row r="11" ht="108.75" customHeight="1" spans="1:8">
      <c r="A11" s="48"/>
      <c r="B11" s="56"/>
      <c r="C11" s="48" t="s">
        <v>517</v>
      </c>
      <c r="D11" s="50" t="s">
        <v>594</v>
      </c>
      <c r="E11" s="51" t="s">
        <v>657</v>
      </c>
      <c r="F11" s="51" t="s">
        <v>656</v>
      </c>
      <c r="G11" s="55"/>
      <c r="H11" s="55"/>
    </row>
    <row r="12" ht="90" customHeight="1" spans="1:8">
      <c r="A12" s="48" t="s">
        <v>658</v>
      </c>
      <c r="B12" s="49" t="s">
        <v>659</v>
      </c>
      <c r="C12" s="48" t="s">
        <v>609</v>
      </c>
      <c r="D12" s="50" t="s">
        <v>630</v>
      </c>
      <c r="E12" s="51" t="s">
        <v>660</v>
      </c>
      <c r="F12" s="51" t="s">
        <v>661</v>
      </c>
      <c r="G12" s="51" t="s">
        <v>662</v>
      </c>
      <c r="H12" s="51" t="s">
        <v>509</v>
      </c>
    </row>
    <row r="13" ht="71.25" customHeight="1" spans="1:8">
      <c r="A13" s="48"/>
      <c r="B13" s="53"/>
      <c r="C13" s="48" t="s">
        <v>517</v>
      </c>
      <c r="D13" s="50" t="s">
        <v>577</v>
      </c>
      <c r="E13" s="51" t="s">
        <v>663</v>
      </c>
      <c r="F13" s="51" t="s">
        <v>664</v>
      </c>
      <c r="G13" s="51" t="s">
        <v>665</v>
      </c>
      <c r="H13" s="51" t="s">
        <v>509</v>
      </c>
    </row>
    <row r="14" ht="40.5" customHeight="1" spans="1:8">
      <c r="A14" s="48"/>
      <c r="B14" s="53"/>
      <c r="C14" s="48" t="s">
        <v>517</v>
      </c>
      <c r="D14" s="50" t="s">
        <v>518</v>
      </c>
      <c r="E14" s="51" t="s">
        <v>666</v>
      </c>
      <c r="F14" s="51" t="s">
        <v>667</v>
      </c>
      <c r="G14" s="52" t="s">
        <v>662</v>
      </c>
      <c r="H14" s="52" t="s">
        <v>509</v>
      </c>
    </row>
    <row r="15" ht="28.8" spans="1:8">
      <c r="A15" s="48"/>
      <c r="B15" s="53"/>
      <c r="C15" s="48" t="s">
        <v>517</v>
      </c>
      <c r="D15" s="50" t="s">
        <v>518</v>
      </c>
      <c r="E15" s="51" t="s">
        <v>668</v>
      </c>
      <c r="F15" s="51" t="s">
        <v>669</v>
      </c>
      <c r="G15" s="55"/>
      <c r="H15" s="55"/>
    </row>
    <row r="16" ht="152.25" customHeight="1" spans="1:8">
      <c r="A16" s="48"/>
      <c r="B16" s="56"/>
      <c r="C16" s="48" t="s">
        <v>517</v>
      </c>
      <c r="D16" s="50" t="s">
        <v>600</v>
      </c>
      <c r="E16" s="51" t="s">
        <v>670</v>
      </c>
      <c r="F16" s="51" t="s">
        <v>670</v>
      </c>
      <c r="G16" s="51" t="s">
        <v>662</v>
      </c>
      <c r="H16" s="51" t="s">
        <v>509</v>
      </c>
    </row>
    <row r="17" ht="168" customHeight="1" spans="1:8">
      <c r="A17" s="48" t="s">
        <v>671</v>
      </c>
      <c r="B17" s="49" t="s">
        <v>672</v>
      </c>
      <c r="C17" s="48" t="s">
        <v>517</v>
      </c>
      <c r="D17" s="50" t="s">
        <v>518</v>
      </c>
      <c r="E17" s="51" t="s">
        <v>673</v>
      </c>
      <c r="F17" s="51" t="s">
        <v>674</v>
      </c>
      <c r="G17" s="51" t="s">
        <v>675</v>
      </c>
      <c r="H17" s="51" t="s">
        <v>509</v>
      </c>
    </row>
    <row r="18" ht="129.6" spans="1:8">
      <c r="A18" s="48"/>
      <c r="B18" s="53"/>
      <c r="C18" s="48" t="s">
        <v>517</v>
      </c>
      <c r="D18" s="50" t="s">
        <v>518</v>
      </c>
      <c r="E18" s="51" t="s">
        <v>676</v>
      </c>
      <c r="F18" s="51" t="s">
        <v>677</v>
      </c>
      <c r="G18" s="51" t="s">
        <v>678</v>
      </c>
      <c r="H18" s="51" t="s">
        <v>509</v>
      </c>
    </row>
    <row r="19" ht="187.2" spans="1:8">
      <c r="A19" s="48"/>
      <c r="B19" s="53"/>
      <c r="C19" s="48" t="s">
        <v>517</v>
      </c>
      <c r="D19" s="50" t="s">
        <v>518</v>
      </c>
      <c r="E19" s="51" t="s">
        <v>679</v>
      </c>
      <c r="F19" s="51" t="s">
        <v>680</v>
      </c>
      <c r="G19" s="51" t="s">
        <v>681</v>
      </c>
      <c r="H19" s="51" t="s">
        <v>509</v>
      </c>
    </row>
    <row r="20" ht="81.75" customHeight="1" spans="1:8">
      <c r="A20" s="48"/>
      <c r="B20" s="53"/>
      <c r="C20" s="48" t="s">
        <v>517</v>
      </c>
      <c r="D20" s="50" t="s">
        <v>518</v>
      </c>
      <c r="E20" s="51" t="s">
        <v>682</v>
      </c>
      <c r="F20" s="51" t="s">
        <v>683</v>
      </c>
      <c r="G20" s="51" t="s">
        <v>684</v>
      </c>
      <c r="H20" s="51" t="s">
        <v>509</v>
      </c>
    </row>
    <row r="21" ht="102" customHeight="1" spans="1:8">
      <c r="A21" s="48"/>
      <c r="B21" s="56"/>
      <c r="C21" s="48" t="s">
        <v>517</v>
      </c>
      <c r="D21" s="50" t="s">
        <v>518</v>
      </c>
      <c r="E21" s="51" t="s">
        <v>685</v>
      </c>
      <c r="F21" s="51" t="s">
        <v>686</v>
      </c>
      <c r="G21" s="51" t="s">
        <v>687</v>
      </c>
      <c r="H21" s="51" t="s">
        <v>509</v>
      </c>
    </row>
    <row r="22" ht="57.6" spans="1:8">
      <c r="A22" s="48" t="s">
        <v>688</v>
      </c>
      <c r="B22" s="48" t="s">
        <v>689</v>
      </c>
      <c r="C22" s="48" t="s">
        <v>517</v>
      </c>
      <c r="D22" s="50" t="s">
        <v>518</v>
      </c>
      <c r="E22" s="51" t="s">
        <v>690</v>
      </c>
      <c r="F22" s="51" t="s">
        <v>691</v>
      </c>
      <c r="G22" s="51" t="s">
        <v>692</v>
      </c>
      <c r="H22" s="51" t="s">
        <v>509</v>
      </c>
    </row>
    <row r="23" ht="108.75" customHeight="1" spans="1:8">
      <c r="A23" s="48"/>
      <c r="B23" s="48"/>
      <c r="C23" s="48" t="s">
        <v>609</v>
      </c>
      <c r="D23" s="50" t="s">
        <v>610</v>
      </c>
      <c r="E23" s="51" t="s">
        <v>693</v>
      </c>
      <c r="F23" s="51" t="s">
        <v>693</v>
      </c>
      <c r="G23" s="51" t="s">
        <v>692</v>
      </c>
      <c r="H23" s="51" t="s">
        <v>509</v>
      </c>
    </row>
    <row r="24" ht="21.75" customHeight="1" spans="1:8">
      <c r="A24" s="48"/>
      <c r="B24" s="48"/>
      <c r="C24" s="48" t="s">
        <v>517</v>
      </c>
      <c r="D24" s="50" t="s">
        <v>594</v>
      </c>
      <c r="E24" s="51" t="s">
        <v>694</v>
      </c>
      <c r="F24" s="51" t="s">
        <v>598</v>
      </c>
      <c r="G24" s="51" t="s">
        <v>509</v>
      </c>
      <c r="H24" s="51" t="s">
        <v>509</v>
      </c>
    </row>
    <row r="25" ht="126" customHeight="1" spans="1:8">
      <c r="A25" s="48"/>
      <c r="B25" s="48"/>
      <c r="C25" s="48" t="s">
        <v>609</v>
      </c>
      <c r="D25" s="50" t="s">
        <v>630</v>
      </c>
      <c r="E25" s="51" t="s">
        <v>695</v>
      </c>
      <c r="F25" s="51" t="s">
        <v>696</v>
      </c>
      <c r="G25" s="51" t="s">
        <v>697</v>
      </c>
      <c r="H25" s="51" t="s">
        <v>509</v>
      </c>
    </row>
    <row r="26" ht="99.75" customHeight="1" spans="1:8">
      <c r="A26" s="48"/>
      <c r="B26" s="48"/>
      <c r="C26" s="48" t="s">
        <v>517</v>
      </c>
      <c r="D26" s="50" t="s">
        <v>518</v>
      </c>
      <c r="E26" s="51" t="s">
        <v>698</v>
      </c>
      <c r="F26" s="51" t="s">
        <v>699</v>
      </c>
      <c r="G26" s="51" t="s">
        <v>700</v>
      </c>
      <c r="H26" s="51" t="s">
        <v>509</v>
      </c>
    </row>
    <row r="27" ht="54" customHeight="1" spans="1:8">
      <c r="A27" s="48" t="s">
        <v>701</v>
      </c>
      <c r="B27" s="48" t="s">
        <v>702</v>
      </c>
      <c r="C27" s="48" t="s">
        <v>609</v>
      </c>
      <c r="D27" s="50" t="s">
        <v>630</v>
      </c>
      <c r="E27" s="51" t="s">
        <v>703</v>
      </c>
      <c r="F27" s="51" t="s">
        <v>579</v>
      </c>
      <c r="G27" s="57" t="s">
        <v>704</v>
      </c>
      <c r="H27" s="51" t="s">
        <v>509</v>
      </c>
    </row>
    <row r="28" ht="58.5" customHeight="1" spans="1:8">
      <c r="A28" s="48"/>
      <c r="B28" s="48"/>
      <c r="C28" s="48" t="s">
        <v>517</v>
      </c>
      <c r="D28" s="50" t="s">
        <v>518</v>
      </c>
      <c r="E28" s="51" t="s">
        <v>705</v>
      </c>
      <c r="F28" s="51" t="s">
        <v>528</v>
      </c>
      <c r="G28" s="58"/>
      <c r="H28" s="51" t="s">
        <v>509</v>
      </c>
    </row>
    <row r="29" ht="68.25" customHeight="1" spans="1:8">
      <c r="A29" s="48"/>
      <c r="B29" s="48"/>
      <c r="C29" s="48" t="s">
        <v>517</v>
      </c>
      <c r="D29" s="50" t="s">
        <v>600</v>
      </c>
      <c r="E29" s="51" t="s">
        <v>706</v>
      </c>
      <c r="F29" s="51" t="s">
        <v>707</v>
      </c>
      <c r="G29" s="58"/>
      <c r="H29" s="51" t="s">
        <v>509</v>
      </c>
    </row>
    <row r="30" ht="81" customHeight="1" spans="1:8">
      <c r="A30" s="48"/>
      <c r="B30" s="48"/>
      <c r="C30" s="48" t="s">
        <v>517</v>
      </c>
      <c r="D30" s="50" t="s">
        <v>600</v>
      </c>
      <c r="E30" s="51" t="s">
        <v>706</v>
      </c>
      <c r="F30" s="51" t="s">
        <v>708</v>
      </c>
      <c r="G30" s="59"/>
      <c r="H30" s="51" t="s">
        <v>509</v>
      </c>
    </row>
    <row r="31" ht="149.25" customHeight="1" spans="1:8">
      <c r="A31" s="48"/>
      <c r="B31" s="48"/>
      <c r="C31" s="48" t="s">
        <v>517</v>
      </c>
      <c r="D31" s="50" t="s">
        <v>518</v>
      </c>
      <c r="E31" s="51" t="s">
        <v>709</v>
      </c>
      <c r="F31" s="51" t="s">
        <v>520</v>
      </c>
      <c r="G31" s="51" t="s">
        <v>710</v>
      </c>
      <c r="H31" s="51" t="s">
        <v>509</v>
      </c>
    </row>
    <row r="32" ht="59.25" customHeight="1" spans="1:8">
      <c r="A32" s="48" t="s">
        <v>711</v>
      </c>
      <c r="B32" s="48" t="s">
        <v>712</v>
      </c>
      <c r="C32" s="48" t="s">
        <v>609</v>
      </c>
      <c r="D32" s="50" t="s">
        <v>630</v>
      </c>
      <c r="E32" s="51" t="s">
        <v>713</v>
      </c>
      <c r="F32" s="51" t="s">
        <v>714</v>
      </c>
      <c r="G32" s="51" t="s">
        <v>715</v>
      </c>
      <c r="H32" s="51" t="s">
        <v>509</v>
      </c>
    </row>
    <row r="33" ht="65.25" customHeight="1" spans="1:8">
      <c r="A33" s="48"/>
      <c r="B33" s="48"/>
      <c r="C33" s="48" t="s">
        <v>517</v>
      </c>
      <c r="D33" s="50" t="s">
        <v>518</v>
      </c>
      <c r="E33" s="51" t="s">
        <v>716</v>
      </c>
      <c r="F33" s="51" t="s">
        <v>717</v>
      </c>
      <c r="G33" s="52" t="s">
        <v>718</v>
      </c>
      <c r="H33" s="51" t="s">
        <v>509</v>
      </c>
    </row>
    <row r="34" ht="36.75" customHeight="1" spans="1:8">
      <c r="A34" s="48"/>
      <c r="B34" s="48"/>
      <c r="C34" s="48" t="s">
        <v>517</v>
      </c>
      <c r="D34" s="50" t="s">
        <v>518</v>
      </c>
      <c r="E34" s="51" t="s">
        <v>719</v>
      </c>
      <c r="F34" s="51" t="s">
        <v>717</v>
      </c>
      <c r="G34" s="54"/>
      <c r="H34" s="51" t="s">
        <v>509</v>
      </c>
    </row>
    <row r="35" ht="60" customHeight="1" spans="1:8">
      <c r="A35" s="48"/>
      <c r="B35" s="48"/>
      <c r="C35" s="48" t="s">
        <v>517</v>
      </c>
      <c r="D35" s="50" t="s">
        <v>518</v>
      </c>
      <c r="E35" s="51" t="s">
        <v>720</v>
      </c>
      <c r="F35" s="51" t="s">
        <v>717</v>
      </c>
      <c r="G35" s="55"/>
      <c r="H35" s="51" t="s">
        <v>509</v>
      </c>
    </row>
    <row r="36" ht="123.75" customHeight="1" spans="1:8">
      <c r="A36" s="48"/>
      <c r="B36" s="48"/>
      <c r="C36" s="48" t="s">
        <v>609</v>
      </c>
      <c r="D36" s="50" t="s">
        <v>610</v>
      </c>
      <c r="E36" s="51" t="s">
        <v>721</v>
      </c>
      <c r="F36" s="51" t="s">
        <v>722</v>
      </c>
      <c r="G36" s="51" t="s">
        <v>723</v>
      </c>
      <c r="H36" s="51" t="s">
        <v>509</v>
      </c>
    </row>
    <row r="37" ht="67.5" customHeight="1" spans="1:8">
      <c r="A37" s="48" t="s">
        <v>724</v>
      </c>
      <c r="B37" s="48" t="s">
        <v>725</v>
      </c>
      <c r="C37" s="48" t="s">
        <v>517</v>
      </c>
      <c r="D37" s="50" t="s">
        <v>518</v>
      </c>
      <c r="E37" s="51" t="s">
        <v>726</v>
      </c>
      <c r="F37" s="51" t="s">
        <v>598</v>
      </c>
      <c r="G37" s="52" t="s">
        <v>727</v>
      </c>
      <c r="H37" s="51" t="s">
        <v>509</v>
      </c>
    </row>
    <row r="38" ht="43.5" customHeight="1" spans="1:8">
      <c r="A38" s="48"/>
      <c r="B38" s="48"/>
      <c r="C38" s="48" t="s">
        <v>517</v>
      </c>
      <c r="D38" s="50" t="s">
        <v>577</v>
      </c>
      <c r="E38" s="51" t="s">
        <v>726</v>
      </c>
      <c r="F38" s="51" t="s">
        <v>728</v>
      </c>
      <c r="G38" s="55"/>
      <c r="H38" s="51" t="s">
        <v>509</v>
      </c>
    </row>
    <row r="39" ht="39.75" customHeight="1" spans="1:8">
      <c r="A39" s="48"/>
      <c r="B39" s="48"/>
      <c r="C39" s="48" t="s">
        <v>517</v>
      </c>
      <c r="D39" s="50" t="s">
        <v>594</v>
      </c>
      <c r="E39" s="51" t="s">
        <v>729</v>
      </c>
      <c r="F39" s="51" t="s">
        <v>694</v>
      </c>
      <c r="G39" s="51" t="s">
        <v>730</v>
      </c>
      <c r="H39" s="51" t="s">
        <v>509</v>
      </c>
    </row>
    <row r="40" ht="171.75" customHeight="1" spans="1:8">
      <c r="A40" s="48"/>
      <c r="B40" s="48"/>
      <c r="C40" s="48" t="s">
        <v>609</v>
      </c>
      <c r="D40" s="50" t="s">
        <v>630</v>
      </c>
      <c r="E40" s="51" t="s">
        <v>731</v>
      </c>
      <c r="F40" s="51" t="s">
        <v>732</v>
      </c>
      <c r="G40" s="51" t="s">
        <v>733</v>
      </c>
      <c r="H40" s="51" t="s">
        <v>509</v>
      </c>
    </row>
    <row r="41" ht="129.75" customHeight="1" spans="1:8">
      <c r="A41" s="48"/>
      <c r="B41" s="48"/>
      <c r="C41" s="48" t="s">
        <v>517</v>
      </c>
      <c r="D41" s="50" t="s">
        <v>518</v>
      </c>
      <c r="E41" s="51" t="s">
        <v>734</v>
      </c>
      <c r="F41" s="51" t="s">
        <v>735</v>
      </c>
      <c r="G41" s="51" t="s">
        <v>736</v>
      </c>
      <c r="H41" s="51" t="s">
        <v>509</v>
      </c>
    </row>
    <row r="42" ht="55.5" customHeight="1" spans="1:8">
      <c r="A42" s="48" t="s">
        <v>737</v>
      </c>
      <c r="B42" s="48" t="s">
        <v>738</v>
      </c>
      <c r="C42" s="48" t="s">
        <v>609</v>
      </c>
      <c r="D42" s="50" t="s">
        <v>630</v>
      </c>
      <c r="E42" s="51" t="s">
        <v>739</v>
      </c>
      <c r="F42" s="51" t="s">
        <v>740</v>
      </c>
      <c r="G42" s="52" t="s">
        <v>704</v>
      </c>
      <c r="H42" s="51" t="s">
        <v>509</v>
      </c>
    </row>
    <row r="43" ht="65.25" customHeight="1" spans="1:8">
      <c r="A43" s="48"/>
      <c r="B43" s="48"/>
      <c r="C43" s="48" t="s">
        <v>609</v>
      </c>
      <c r="D43" s="50" t="s">
        <v>610</v>
      </c>
      <c r="E43" s="51" t="s">
        <v>741</v>
      </c>
      <c r="F43" s="51" t="s">
        <v>742</v>
      </c>
      <c r="G43" s="54"/>
      <c r="H43" s="51" t="s">
        <v>509</v>
      </c>
    </row>
    <row r="44" ht="71.25" customHeight="1" spans="1:8">
      <c r="A44" s="48"/>
      <c r="B44" s="48"/>
      <c r="C44" s="48" t="s">
        <v>517</v>
      </c>
      <c r="D44" s="50" t="s">
        <v>518</v>
      </c>
      <c r="E44" s="51" t="s">
        <v>743</v>
      </c>
      <c r="F44" s="51" t="s">
        <v>744</v>
      </c>
      <c r="G44" s="54"/>
      <c r="H44" s="51" t="s">
        <v>509</v>
      </c>
    </row>
    <row r="45" ht="89.25" customHeight="1" spans="1:8">
      <c r="A45" s="48"/>
      <c r="B45" s="48"/>
      <c r="C45" s="48" t="s">
        <v>609</v>
      </c>
      <c r="D45" s="50" t="s">
        <v>610</v>
      </c>
      <c r="E45" s="51" t="s">
        <v>745</v>
      </c>
      <c r="F45" s="51" t="s">
        <v>746</v>
      </c>
      <c r="G45" s="54"/>
      <c r="H45" s="51" t="s">
        <v>509</v>
      </c>
    </row>
    <row r="46" ht="154.5" customHeight="1" spans="1:8">
      <c r="A46" s="48"/>
      <c r="B46" s="48"/>
      <c r="C46" s="48" t="s">
        <v>517</v>
      </c>
      <c r="D46" s="50" t="s">
        <v>577</v>
      </c>
      <c r="E46" s="51" t="s">
        <v>747</v>
      </c>
      <c r="F46" s="51" t="s">
        <v>748</v>
      </c>
      <c r="G46" s="55"/>
      <c r="H46" s="51" t="s">
        <v>509</v>
      </c>
    </row>
    <row r="47" ht="39.75" customHeight="1" spans="1:8">
      <c r="A47" s="48" t="s">
        <v>749</v>
      </c>
      <c r="B47" s="48" t="s">
        <v>750</v>
      </c>
      <c r="C47" s="48" t="s">
        <v>517</v>
      </c>
      <c r="D47" s="50" t="s">
        <v>600</v>
      </c>
      <c r="E47" s="51" t="s">
        <v>751</v>
      </c>
      <c r="F47" s="51" t="s">
        <v>752</v>
      </c>
      <c r="G47" s="52" t="s">
        <v>753</v>
      </c>
      <c r="H47" s="52" t="s">
        <v>509</v>
      </c>
    </row>
    <row r="48" ht="100.8" spans="1:8">
      <c r="A48" s="48"/>
      <c r="B48" s="48"/>
      <c r="C48" s="48" t="s">
        <v>517</v>
      </c>
      <c r="D48" s="50" t="s">
        <v>577</v>
      </c>
      <c r="E48" s="51" t="s">
        <v>754</v>
      </c>
      <c r="F48" s="51" t="s">
        <v>755</v>
      </c>
      <c r="G48" s="55"/>
      <c r="H48" s="55"/>
    </row>
    <row r="49" ht="158.4" spans="1:8">
      <c r="A49" s="48"/>
      <c r="B49" s="48"/>
      <c r="C49" s="48" t="s">
        <v>609</v>
      </c>
      <c r="D49" s="50" t="s">
        <v>630</v>
      </c>
      <c r="E49" s="51" t="s">
        <v>756</v>
      </c>
      <c r="F49" s="51" t="s">
        <v>757</v>
      </c>
      <c r="G49" s="51" t="s">
        <v>758</v>
      </c>
      <c r="H49" s="51" t="s">
        <v>509</v>
      </c>
    </row>
    <row r="50" ht="100.8" spans="1:8">
      <c r="A50" s="48"/>
      <c r="B50" s="48"/>
      <c r="C50" s="48" t="s">
        <v>517</v>
      </c>
      <c r="D50" s="50" t="s">
        <v>518</v>
      </c>
      <c r="E50" s="51" t="s">
        <v>759</v>
      </c>
      <c r="F50" s="51" t="s">
        <v>760</v>
      </c>
      <c r="G50" s="51" t="s">
        <v>753</v>
      </c>
      <c r="H50" s="51" t="s">
        <v>509</v>
      </c>
    </row>
    <row r="51" ht="98.25" customHeight="1" spans="1:8">
      <c r="A51" s="48"/>
      <c r="B51" s="48"/>
      <c r="C51" s="48" t="s">
        <v>609</v>
      </c>
      <c r="D51" s="50" t="s">
        <v>610</v>
      </c>
      <c r="E51" s="51" t="s">
        <v>761</v>
      </c>
      <c r="F51" s="51" t="s">
        <v>762</v>
      </c>
      <c r="G51" s="51" t="s">
        <v>758</v>
      </c>
      <c r="H51" s="51" t="s">
        <v>509</v>
      </c>
    </row>
    <row r="52" ht="83.25" customHeight="1" spans="1:8">
      <c r="A52" s="48" t="s">
        <v>763</v>
      </c>
      <c r="B52" s="48" t="s">
        <v>764</v>
      </c>
      <c r="C52" s="48" t="s">
        <v>609</v>
      </c>
      <c r="D52" s="50" t="s">
        <v>610</v>
      </c>
      <c r="E52" s="51" t="s">
        <v>765</v>
      </c>
      <c r="F52" s="51" t="s">
        <v>766</v>
      </c>
      <c r="G52" s="51" t="s">
        <v>767</v>
      </c>
      <c r="H52" s="51" t="s">
        <v>509</v>
      </c>
    </row>
    <row r="53" ht="54" customHeight="1" spans="1:8">
      <c r="A53" s="48"/>
      <c r="B53" s="48"/>
      <c r="C53" s="48" t="s">
        <v>517</v>
      </c>
      <c r="D53" s="50" t="s">
        <v>518</v>
      </c>
      <c r="E53" s="51" t="s">
        <v>768</v>
      </c>
      <c r="F53" s="51" t="s">
        <v>769</v>
      </c>
      <c r="G53" s="52" t="s">
        <v>665</v>
      </c>
      <c r="H53" s="51" t="s">
        <v>509</v>
      </c>
    </row>
    <row r="54" ht="60.75" customHeight="1" spans="1:8">
      <c r="A54" s="48"/>
      <c r="B54" s="48"/>
      <c r="C54" s="48" t="s">
        <v>609</v>
      </c>
      <c r="D54" s="50" t="s">
        <v>630</v>
      </c>
      <c r="E54" s="51" t="s">
        <v>770</v>
      </c>
      <c r="F54" s="51" t="s">
        <v>771</v>
      </c>
      <c r="G54" s="54"/>
      <c r="H54" s="51" t="s">
        <v>509</v>
      </c>
    </row>
    <row r="55" ht="33" customHeight="1" spans="1:8">
      <c r="A55" s="48"/>
      <c r="B55" s="48"/>
      <c r="C55" s="48" t="s">
        <v>517</v>
      </c>
      <c r="D55" s="50" t="s">
        <v>600</v>
      </c>
      <c r="E55" s="51" t="s">
        <v>772</v>
      </c>
      <c r="F55" s="51" t="s">
        <v>773</v>
      </c>
      <c r="G55" s="54"/>
      <c r="H55" s="51" t="s">
        <v>509</v>
      </c>
    </row>
    <row r="56" ht="225.75" customHeight="1" spans="1:8">
      <c r="A56" s="48"/>
      <c r="B56" s="48"/>
      <c r="C56" s="48" t="s">
        <v>517</v>
      </c>
      <c r="D56" s="50" t="s">
        <v>577</v>
      </c>
      <c r="E56" s="51" t="s">
        <v>774</v>
      </c>
      <c r="F56" s="51" t="s">
        <v>775</v>
      </c>
      <c r="G56" s="55"/>
      <c r="H56" s="51" t="s">
        <v>509</v>
      </c>
    </row>
    <row r="57" ht="71.25" customHeight="1" spans="1:8">
      <c r="A57" s="48" t="s">
        <v>776</v>
      </c>
      <c r="B57" s="48" t="s">
        <v>777</v>
      </c>
      <c r="C57" s="48" t="s">
        <v>609</v>
      </c>
      <c r="D57" s="50" t="s">
        <v>610</v>
      </c>
      <c r="E57" s="51" t="s">
        <v>778</v>
      </c>
      <c r="F57" s="51" t="s">
        <v>779</v>
      </c>
      <c r="G57" s="52" t="s">
        <v>780</v>
      </c>
      <c r="H57" s="51" t="s">
        <v>509</v>
      </c>
    </row>
    <row r="58" ht="51.75" customHeight="1" spans="1:8">
      <c r="A58" s="48"/>
      <c r="B58" s="48"/>
      <c r="C58" s="48" t="s">
        <v>517</v>
      </c>
      <c r="D58" s="50" t="s">
        <v>518</v>
      </c>
      <c r="E58" s="51" t="s">
        <v>781</v>
      </c>
      <c r="F58" s="51" t="s">
        <v>782</v>
      </c>
      <c r="G58" s="55"/>
      <c r="H58" s="51" t="s">
        <v>509</v>
      </c>
    </row>
    <row r="59" ht="81" customHeight="1" spans="1:8">
      <c r="A59" s="48"/>
      <c r="B59" s="48"/>
      <c r="C59" s="48" t="s">
        <v>517</v>
      </c>
      <c r="D59" s="50" t="s">
        <v>518</v>
      </c>
      <c r="E59" s="51" t="s">
        <v>783</v>
      </c>
      <c r="F59" s="51" t="s">
        <v>116</v>
      </c>
      <c r="G59" s="51" t="s">
        <v>784</v>
      </c>
      <c r="H59" s="51" t="s">
        <v>509</v>
      </c>
    </row>
    <row r="60" ht="76.5" customHeight="1" spans="1:8">
      <c r="A60" s="48"/>
      <c r="B60" s="48"/>
      <c r="C60" s="48" t="s">
        <v>517</v>
      </c>
      <c r="D60" s="50" t="s">
        <v>594</v>
      </c>
      <c r="E60" s="51" t="s">
        <v>785</v>
      </c>
      <c r="F60" s="51" t="s">
        <v>694</v>
      </c>
      <c r="G60" s="52" t="s">
        <v>780</v>
      </c>
      <c r="H60" s="51" t="s">
        <v>509</v>
      </c>
    </row>
    <row r="61" ht="198.75" customHeight="1" spans="1:8">
      <c r="A61" s="48"/>
      <c r="B61" s="48"/>
      <c r="C61" s="48" t="s">
        <v>517</v>
      </c>
      <c r="D61" s="50" t="s">
        <v>518</v>
      </c>
      <c r="E61" s="51" t="s">
        <v>786</v>
      </c>
      <c r="F61" s="51" t="s">
        <v>787</v>
      </c>
      <c r="G61" s="55"/>
      <c r="H61" s="51" t="s">
        <v>509</v>
      </c>
    </row>
    <row r="62" ht="94.5" customHeight="1" spans="1:8">
      <c r="A62" s="48" t="s">
        <v>788</v>
      </c>
      <c r="B62" s="48" t="s">
        <v>789</v>
      </c>
      <c r="C62" s="48" t="s">
        <v>517</v>
      </c>
      <c r="D62" s="50" t="s">
        <v>518</v>
      </c>
      <c r="E62" s="51" t="s">
        <v>790</v>
      </c>
      <c r="F62" s="51" t="s">
        <v>791</v>
      </c>
      <c r="G62" s="52" t="s">
        <v>635</v>
      </c>
      <c r="H62" s="52" t="s">
        <v>509</v>
      </c>
    </row>
    <row r="63" ht="92.25" customHeight="1" spans="1:8">
      <c r="A63" s="48"/>
      <c r="B63" s="48"/>
      <c r="C63" s="48" t="s">
        <v>517</v>
      </c>
      <c r="D63" s="50" t="s">
        <v>518</v>
      </c>
      <c r="E63" s="51" t="s">
        <v>792</v>
      </c>
      <c r="F63" s="51" t="s">
        <v>791</v>
      </c>
      <c r="G63" s="54"/>
      <c r="H63" s="54"/>
    </row>
    <row r="64" ht="71.25" customHeight="1" spans="1:8">
      <c r="A64" s="48"/>
      <c r="B64" s="48"/>
      <c r="C64" s="48" t="s">
        <v>517</v>
      </c>
      <c r="D64" s="50" t="s">
        <v>577</v>
      </c>
      <c r="E64" s="51" t="s">
        <v>793</v>
      </c>
      <c r="F64" s="51" t="s">
        <v>794</v>
      </c>
      <c r="G64" s="54"/>
      <c r="H64" s="54"/>
    </row>
    <row r="65" ht="126" customHeight="1" spans="1:8">
      <c r="A65" s="48"/>
      <c r="B65" s="48"/>
      <c r="C65" s="48" t="s">
        <v>609</v>
      </c>
      <c r="D65" s="50" t="s">
        <v>610</v>
      </c>
      <c r="E65" s="51" t="s">
        <v>795</v>
      </c>
      <c r="F65" s="51" t="s">
        <v>634</v>
      </c>
      <c r="G65" s="54"/>
      <c r="H65" s="54"/>
    </row>
    <row r="66" ht="346.5" customHeight="1" spans="1:8">
      <c r="A66" s="48"/>
      <c r="B66" s="48"/>
      <c r="C66" s="48" t="s">
        <v>517</v>
      </c>
      <c r="D66" s="50" t="s">
        <v>518</v>
      </c>
      <c r="E66" s="51" t="s">
        <v>796</v>
      </c>
      <c r="F66" s="51" t="s">
        <v>791</v>
      </c>
      <c r="G66" s="55"/>
      <c r="H66" s="55"/>
    </row>
    <row r="67" ht="34.5" customHeight="1" spans="1:8">
      <c r="A67" s="60" t="s">
        <v>255</v>
      </c>
      <c r="B67" s="60"/>
      <c r="C67" s="61"/>
      <c r="D67" s="62"/>
      <c r="E67" s="62"/>
      <c r="F67" s="62"/>
      <c r="G67" s="62"/>
      <c r="H67" s="63"/>
    </row>
    <row r="68" ht="54" customHeight="1" spans="1:8">
      <c r="A68" s="48" t="s">
        <v>797</v>
      </c>
      <c r="B68" s="48" t="s">
        <v>798</v>
      </c>
      <c r="C68" s="48" t="s">
        <v>517</v>
      </c>
      <c r="D68" s="50" t="s">
        <v>600</v>
      </c>
      <c r="E68" s="51" t="s">
        <v>799</v>
      </c>
      <c r="F68" s="51" t="s">
        <v>800</v>
      </c>
      <c r="G68" s="52" t="s">
        <v>801</v>
      </c>
      <c r="H68" s="52" t="s">
        <v>509</v>
      </c>
    </row>
    <row r="69" ht="51" customHeight="1" spans="1:8">
      <c r="A69" s="48"/>
      <c r="B69" s="48"/>
      <c r="C69" s="48" t="s">
        <v>517</v>
      </c>
      <c r="D69" s="50" t="s">
        <v>594</v>
      </c>
      <c r="E69" s="51" t="s">
        <v>802</v>
      </c>
      <c r="F69" s="51" t="s">
        <v>803</v>
      </c>
      <c r="G69" s="54"/>
      <c r="H69" s="54"/>
    </row>
    <row r="70" ht="66" customHeight="1" spans="1:8">
      <c r="A70" s="48"/>
      <c r="B70" s="48"/>
      <c r="C70" s="48" t="s">
        <v>517</v>
      </c>
      <c r="D70" s="50" t="s">
        <v>518</v>
      </c>
      <c r="E70" s="51" t="s">
        <v>804</v>
      </c>
      <c r="F70" s="51" t="s">
        <v>805</v>
      </c>
      <c r="G70" s="54"/>
      <c r="H70" s="54"/>
    </row>
    <row r="71" ht="57.6" spans="1:8">
      <c r="A71" s="48"/>
      <c r="B71" s="48"/>
      <c r="C71" s="48" t="s">
        <v>609</v>
      </c>
      <c r="D71" s="50" t="s">
        <v>610</v>
      </c>
      <c r="E71" s="51" t="s">
        <v>806</v>
      </c>
      <c r="F71" s="51" t="s">
        <v>807</v>
      </c>
      <c r="G71" s="54"/>
      <c r="H71" s="54"/>
    </row>
    <row r="72" ht="42.75" customHeight="1" spans="1:8">
      <c r="A72" s="48"/>
      <c r="B72" s="48"/>
      <c r="C72" s="48" t="s">
        <v>517</v>
      </c>
      <c r="D72" s="50" t="s">
        <v>518</v>
      </c>
      <c r="E72" s="51" t="s">
        <v>808</v>
      </c>
      <c r="F72" s="51" t="s">
        <v>809</v>
      </c>
      <c r="G72" s="55"/>
      <c r="H72" s="55"/>
    </row>
    <row r="73" ht="28.5" customHeight="1" spans="1:8">
      <c r="A73" s="60" t="s">
        <v>260</v>
      </c>
      <c r="B73" s="60"/>
      <c r="C73" s="61"/>
      <c r="D73" s="62"/>
      <c r="E73" s="62"/>
      <c r="F73" s="62"/>
      <c r="G73" s="62"/>
      <c r="H73" s="63"/>
    </row>
    <row r="74" ht="169.5" customHeight="1" spans="1:8">
      <c r="A74" s="48" t="s">
        <v>810</v>
      </c>
      <c r="B74" s="48" t="s">
        <v>811</v>
      </c>
      <c r="C74" s="48" t="s">
        <v>517</v>
      </c>
      <c r="D74" s="50" t="s">
        <v>518</v>
      </c>
      <c r="E74" s="51" t="s">
        <v>812</v>
      </c>
      <c r="F74" s="51" t="s">
        <v>132</v>
      </c>
      <c r="G74" s="51" t="s">
        <v>813</v>
      </c>
      <c r="H74" s="51" t="s">
        <v>814</v>
      </c>
    </row>
    <row r="75" ht="69.75" customHeight="1" spans="1:8">
      <c r="A75" s="48"/>
      <c r="B75" s="48"/>
      <c r="C75" s="48" t="s">
        <v>517</v>
      </c>
      <c r="D75" s="50" t="s">
        <v>577</v>
      </c>
      <c r="E75" s="51" t="s">
        <v>815</v>
      </c>
      <c r="F75" s="51" t="s">
        <v>132</v>
      </c>
      <c r="G75" s="51" t="s">
        <v>816</v>
      </c>
      <c r="H75" s="51" t="s">
        <v>817</v>
      </c>
    </row>
    <row r="76" ht="72.75" customHeight="1" spans="1:8">
      <c r="A76" s="48"/>
      <c r="B76" s="48"/>
      <c r="C76" s="48" t="s">
        <v>517</v>
      </c>
      <c r="D76" s="50" t="s">
        <v>594</v>
      </c>
      <c r="E76" s="51" t="s">
        <v>818</v>
      </c>
      <c r="F76" s="51" t="s">
        <v>132</v>
      </c>
      <c r="G76" s="51" t="s">
        <v>818</v>
      </c>
      <c r="H76" s="51" t="s">
        <v>818</v>
      </c>
    </row>
    <row r="77" ht="64.5" customHeight="1" spans="1:8">
      <c r="A77" s="48"/>
      <c r="B77" s="48"/>
      <c r="C77" s="48" t="s">
        <v>517</v>
      </c>
      <c r="D77" s="50" t="s">
        <v>600</v>
      </c>
      <c r="E77" s="51" t="s">
        <v>819</v>
      </c>
      <c r="F77" s="51" t="s">
        <v>132</v>
      </c>
      <c r="G77" s="51" t="s">
        <v>820</v>
      </c>
      <c r="H77" s="51" t="s">
        <v>819</v>
      </c>
    </row>
    <row r="78" ht="121.5" customHeight="1" spans="1:8">
      <c r="A78" s="48"/>
      <c r="B78" s="48"/>
      <c r="C78" s="48" t="s">
        <v>609</v>
      </c>
      <c r="D78" s="50" t="s">
        <v>610</v>
      </c>
      <c r="E78" s="51" t="s">
        <v>821</v>
      </c>
      <c r="F78" s="51" t="s">
        <v>132</v>
      </c>
      <c r="G78" s="51" t="s">
        <v>821</v>
      </c>
      <c r="H78" s="51" t="s">
        <v>821</v>
      </c>
    </row>
    <row r="79" ht="123" customHeight="1" spans="1:8">
      <c r="A79" s="48" t="s">
        <v>822</v>
      </c>
      <c r="B79" s="48" t="s">
        <v>823</v>
      </c>
      <c r="C79" s="48" t="s">
        <v>517</v>
      </c>
      <c r="D79" s="50" t="s">
        <v>577</v>
      </c>
      <c r="E79" s="51" t="s">
        <v>824</v>
      </c>
      <c r="F79" s="51" t="s">
        <v>132</v>
      </c>
      <c r="G79" s="51" t="s">
        <v>825</v>
      </c>
      <c r="H79" s="51" t="s">
        <v>826</v>
      </c>
    </row>
    <row r="80" ht="90" customHeight="1" spans="1:8">
      <c r="A80" s="48"/>
      <c r="B80" s="48"/>
      <c r="C80" s="48" t="s">
        <v>517</v>
      </c>
      <c r="D80" s="50" t="s">
        <v>594</v>
      </c>
      <c r="E80" s="51" t="s">
        <v>827</v>
      </c>
      <c r="F80" s="51" t="s">
        <v>132</v>
      </c>
      <c r="G80" s="51" t="s">
        <v>828</v>
      </c>
      <c r="H80" s="51" t="s">
        <v>829</v>
      </c>
    </row>
    <row r="81" ht="186.75" customHeight="1" spans="1:8">
      <c r="A81" s="48"/>
      <c r="B81" s="48"/>
      <c r="C81" s="48" t="s">
        <v>517</v>
      </c>
      <c r="D81" s="50" t="s">
        <v>600</v>
      </c>
      <c r="E81" s="51" t="s">
        <v>830</v>
      </c>
      <c r="F81" s="51" t="s">
        <v>132</v>
      </c>
      <c r="G81" s="51" t="s">
        <v>831</v>
      </c>
      <c r="H81" s="51" t="s">
        <v>832</v>
      </c>
    </row>
    <row r="82" ht="108.75" customHeight="1" spans="1:8">
      <c r="A82" s="48"/>
      <c r="B82" s="48"/>
      <c r="C82" s="48" t="s">
        <v>609</v>
      </c>
      <c r="D82" s="50" t="s">
        <v>833</v>
      </c>
      <c r="E82" s="51" t="s">
        <v>834</v>
      </c>
      <c r="F82" s="51" t="s">
        <v>132</v>
      </c>
      <c r="G82" s="51" t="s">
        <v>835</v>
      </c>
      <c r="H82" s="51" t="s">
        <v>834</v>
      </c>
    </row>
    <row r="83" ht="138.75" customHeight="1" spans="1:8">
      <c r="A83" s="48"/>
      <c r="B83" s="48"/>
      <c r="C83" s="48" t="s">
        <v>609</v>
      </c>
      <c r="D83" s="50" t="s">
        <v>630</v>
      </c>
      <c r="E83" s="51" t="s">
        <v>836</v>
      </c>
      <c r="F83" s="51" t="s">
        <v>132</v>
      </c>
      <c r="G83" s="51" t="s">
        <v>837</v>
      </c>
      <c r="H83" s="51" t="s">
        <v>838</v>
      </c>
    </row>
    <row r="84" ht="90.75" customHeight="1" spans="1:8">
      <c r="A84" s="48" t="s">
        <v>839</v>
      </c>
      <c r="B84" s="48" t="s">
        <v>840</v>
      </c>
      <c r="C84" s="48" t="s">
        <v>517</v>
      </c>
      <c r="D84" s="50" t="s">
        <v>577</v>
      </c>
      <c r="E84" s="51" t="s">
        <v>841</v>
      </c>
      <c r="F84" s="51" t="s">
        <v>132</v>
      </c>
      <c r="G84" s="52" t="s">
        <v>842</v>
      </c>
      <c r="H84" s="52" t="s">
        <v>843</v>
      </c>
    </row>
    <row r="85" ht="92.25" customHeight="1" spans="1:8">
      <c r="A85" s="48"/>
      <c r="B85" s="48"/>
      <c r="C85" s="48" t="s">
        <v>517</v>
      </c>
      <c r="D85" s="50" t="s">
        <v>594</v>
      </c>
      <c r="E85" s="51" t="s">
        <v>844</v>
      </c>
      <c r="F85" s="51" t="s">
        <v>132</v>
      </c>
      <c r="G85" s="54"/>
      <c r="H85" s="54"/>
    </row>
    <row r="86" ht="57" customHeight="1" spans="1:8">
      <c r="A86" s="48"/>
      <c r="B86" s="48"/>
      <c r="C86" s="48" t="s">
        <v>609</v>
      </c>
      <c r="D86" s="50" t="s">
        <v>610</v>
      </c>
      <c r="E86" s="51" t="s">
        <v>845</v>
      </c>
      <c r="F86" s="51" t="s">
        <v>132</v>
      </c>
      <c r="G86" s="54"/>
      <c r="H86" s="54"/>
    </row>
    <row r="87" ht="84.75" customHeight="1" spans="1:8">
      <c r="A87" s="48"/>
      <c r="B87" s="48"/>
      <c r="C87" s="48" t="s">
        <v>609</v>
      </c>
      <c r="D87" s="50" t="s">
        <v>630</v>
      </c>
      <c r="E87" s="51" t="s">
        <v>846</v>
      </c>
      <c r="F87" s="51" t="s">
        <v>132</v>
      </c>
      <c r="G87" s="55"/>
      <c r="H87" s="55"/>
    </row>
    <row r="88" ht="69" customHeight="1" spans="1:8">
      <c r="A88" s="48"/>
      <c r="B88" s="48"/>
      <c r="C88" s="48" t="s">
        <v>847</v>
      </c>
      <c r="D88" s="50" t="s">
        <v>848</v>
      </c>
      <c r="E88" s="51" t="s">
        <v>849</v>
      </c>
      <c r="F88" s="51" t="s">
        <v>132</v>
      </c>
      <c r="G88" s="51"/>
      <c r="H88" s="51"/>
    </row>
  </sheetData>
  <mergeCells count="57">
    <mergeCell ref="A2:H2"/>
    <mergeCell ref="B6:H6"/>
    <mergeCell ref="A67:B67"/>
    <mergeCell ref="C67:H67"/>
    <mergeCell ref="A73:B73"/>
    <mergeCell ref="C73:H73"/>
    <mergeCell ref="A7:A11"/>
    <mergeCell ref="A12:A16"/>
    <mergeCell ref="A17:A21"/>
    <mergeCell ref="A22:A26"/>
    <mergeCell ref="A27:A31"/>
    <mergeCell ref="A32:A36"/>
    <mergeCell ref="A37:A41"/>
    <mergeCell ref="A42:A46"/>
    <mergeCell ref="A47:A51"/>
    <mergeCell ref="A52:A56"/>
    <mergeCell ref="A57:A61"/>
    <mergeCell ref="A62:A66"/>
    <mergeCell ref="A68:A72"/>
    <mergeCell ref="A74:A78"/>
    <mergeCell ref="A79:A83"/>
    <mergeCell ref="A84:A88"/>
    <mergeCell ref="B7:B11"/>
    <mergeCell ref="B12:B16"/>
    <mergeCell ref="B17:B21"/>
    <mergeCell ref="B22:B26"/>
    <mergeCell ref="B27:B31"/>
    <mergeCell ref="B32:B36"/>
    <mergeCell ref="B37:B41"/>
    <mergeCell ref="B42:B46"/>
    <mergeCell ref="B47:B51"/>
    <mergeCell ref="B52:B56"/>
    <mergeCell ref="B57:B61"/>
    <mergeCell ref="B62:B66"/>
    <mergeCell ref="B68:B72"/>
    <mergeCell ref="B74:B78"/>
    <mergeCell ref="B79:B83"/>
    <mergeCell ref="B84:B88"/>
    <mergeCell ref="G7:G11"/>
    <mergeCell ref="G14:G15"/>
    <mergeCell ref="G27:G30"/>
    <mergeCell ref="G33:G35"/>
    <mergeCell ref="G37:G38"/>
    <mergeCell ref="G42:G46"/>
    <mergeCell ref="G47:G48"/>
    <mergeCell ref="G53:G56"/>
    <mergeCell ref="G57:G58"/>
    <mergeCell ref="G60:G61"/>
    <mergeCell ref="G62:G66"/>
    <mergeCell ref="G68:G72"/>
    <mergeCell ref="G84:G87"/>
    <mergeCell ref="H7:H11"/>
    <mergeCell ref="H14:H15"/>
    <mergeCell ref="H47:H48"/>
    <mergeCell ref="H62:H66"/>
    <mergeCell ref="H68:H72"/>
    <mergeCell ref="H84:H87"/>
  </mergeCells>
  <printOptions horizontalCentered="1"/>
  <pageMargins left="0.551181102362205" right="0.551181102362205" top="0.78740157480315" bottom="0.78740157480315" header="0.511811023622047" footer="0.511811023622047"/>
  <pageSetup paperSize="9" scale="58" fitToHeight="0" orientation="portrait"/>
  <headerFooter/>
  <rowBreaks count="1" manualBreakCount="1">
    <brk id="77" max="7"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view="pageBreakPreview" zoomScaleNormal="100" workbookViewId="0">
      <selection activeCell="C12" sqref="C12"/>
    </sheetView>
  </sheetViews>
  <sheetFormatPr defaultColWidth="8" defaultRowHeight="12" outlineLevelCol="7"/>
  <cols>
    <col min="1" max="1" width="22.1296296296296" style="1" customWidth="1"/>
    <col min="2" max="2" width="25.3796296296296" style="1" customWidth="1"/>
    <col min="3" max="3" width="14.75" style="1" customWidth="1"/>
    <col min="4" max="4" width="16.6296296296296" style="1" customWidth="1"/>
    <col min="5" max="5" width="20.6296296296296" style="1" customWidth="1"/>
    <col min="6" max="6" width="22" style="1" customWidth="1"/>
    <col min="7" max="7" width="16.5" style="1" customWidth="1"/>
    <col min="8" max="8" width="17.6296296296296" style="1" customWidth="1"/>
    <col min="9" max="16384" width="8" style="1"/>
  </cols>
  <sheetData>
    <row r="1" customFormat="1" ht="14.4" spans="1:5">
      <c r="A1" s="40"/>
      <c r="B1" s="41"/>
      <c r="C1" s="41"/>
      <c r="D1" s="41"/>
      <c r="E1" s="41"/>
    </row>
    <row r="2" ht="21" customHeight="1" spans="1:8">
      <c r="A2" s="4" t="s">
        <v>850</v>
      </c>
      <c r="B2" s="4"/>
      <c r="C2" s="4"/>
      <c r="D2" s="4"/>
      <c r="E2" s="4"/>
      <c r="F2" s="4"/>
      <c r="G2" s="4"/>
      <c r="H2" s="4"/>
    </row>
    <row r="3" ht="14.4" spans="1:8">
      <c r="A3" s="5" t="s">
        <v>1</v>
      </c>
      <c r="B3" s="42"/>
      <c r="C3" s="42"/>
      <c r="D3" s="42"/>
      <c r="E3" s="42"/>
      <c r="F3" s="42"/>
      <c r="G3" s="42"/>
      <c r="H3" s="42"/>
    </row>
    <row r="4" ht="44.25" customHeight="1" spans="1:8">
      <c r="A4" s="43" t="s">
        <v>643</v>
      </c>
      <c r="B4" s="43" t="s">
        <v>644</v>
      </c>
      <c r="C4" s="43" t="s">
        <v>514</v>
      </c>
      <c r="D4" s="43" t="s">
        <v>515</v>
      </c>
      <c r="E4" s="43" t="s">
        <v>516</v>
      </c>
      <c r="F4" s="43" t="s">
        <v>512</v>
      </c>
      <c r="G4" s="43" t="s">
        <v>645</v>
      </c>
      <c r="H4" s="43" t="s">
        <v>513</v>
      </c>
    </row>
    <row r="5" ht="16.5" customHeight="1" spans="1:8">
      <c r="A5" s="43">
        <v>1</v>
      </c>
      <c r="B5" s="43">
        <v>2</v>
      </c>
      <c r="C5" s="43">
        <v>3</v>
      </c>
      <c r="D5" s="43">
        <v>4</v>
      </c>
      <c r="E5" s="43">
        <v>5</v>
      </c>
      <c r="F5" s="43">
        <v>6</v>
      </c>
      <c r="G5" s="43">
        <v>7</v>
      </c>
      <c r="H5" s="43">
        <v>8</v>
      </c>
    </row>
    <row r="6" ht="22.35" customHeight="1" spans="1:8">
      <c r="A6" s="44" t="s">
        <v>141</v>
      </c>
      <c r="B6" s="45"/>
      <c r="C6" s="46"/>
      <c r="D6" s="46"/>
      <c r="E6" s="46"/>
      <c r="F6" s="46"/>
      <c r="G6" s="46"/>
      <c r="H6" s="47"/>
    </row>
    <row r="7" ht="36" customHeight="1" spans="1:8">
      <c r="A7" s="48" t="s">
        <v>851</v>
      </c>
      <c r="B7" s="49" t="s">
        <v>852</v>
      </c>
      <c r="C7" s="48" t="s">
        <v>517</v>
      </c>
      <c r="D7" s="50" t="s">
        <v>594</v>
      </c>
      <c r="E7" s="51" t="s">
        <v>853</v>
      </c>
      <c r="F7" s="51" t="s">
        <v>854</v>
      </c>
      <c r="G7" s="52" t="s">
        <v>855</v>
      </c>
      <c r="H7" s="52" t="s">
        <v>509</v>
      </c>
    </row>
    <row r="8" ht="36" customHeight="1" spans="1:8">
      <c r="A8" s="48"/>
      <c r="B8" s="53"/>
      <c r="C8" s="48" t="s">
        <v>609</v>
      </c>
      <c r="D8" s="50" t="s">
        <v>610</v>
      </c>
      <c r="E8" s="51" t="s">
        <v>856</v>
      </c>
      <c r="F8" s="51" t="s">
        <v>857</v>
      </c>
      <c r="G8" s="54"/>
      <c r="H8" s="54"/>
    </row>
    <row r="9" ht="36" customHeight="1" spans="1:8">
      <c r="A9" s="48"/>
      <c r="B9" s="53"/>
      <c r="C9" s="48" t="s">
        <v>517</v>
      </c>
      <c r="D9" s="50" t="s">
        <v>518</v>
      </c>
      <c r="E9" s="51" t="s">
        <v>858</v>
      </c>
      <c r="F9" s="51" t="s">
        <v>859</v>
      </c>
      <c r="G9" s="54"/>
      <c r="H9" s="54"/>
    </row>
    <row r="10" ht="36" customHeight="1" spans="1:8">
      <c r="A10" s="48"/>
      <c r="B10" s="53"/>
      <c r="C10" s="48" t="s">
        <v>517</v>
      </c>
      <c r="D10" s="50" t="s">
        <v>518</v>
      </c>
      <c r="E10" s="51" t="s">
        <v>860</v>
      </c>
      <c r="F10" s="51" t="s">
        <v>861</v>
      </c>
      <c r="G10" s="55"/>
      <c r="H10" s="55"/>
    </row>
    <row r="11" ht="76.5" customHeight="1" spans="1:8">
      <c r="A11" s="48"/>
      <c r="B11" s="56"/>
      <c r="C11" s="48" t="s">
        <v>517</v>
      </c>
      <c r="D11" s="50" t="s">
        <v>600</v>
      </c>
      <c r="E11" s="51" t="s">
        <v>862</v>
      </c>
      <c r="F11" s="51" t="s">
        <v>863</v>
      </c>
      <c r="G11" s="51" t="s">
        <v>864</v>
      </c>
      <c r="H11" s="51" t="s">
        <v>509</v>
      </c>
    </row>
    <row r="12" ht="33.75" customHeight="1" spans="1:8">
      <c r="A12" s="48" t="s">
        <v>865</v>
      </c>
      <c r="B12" s="49" t="s">
        <v>866</v>
      </c>
      <c r="C12" s="48" t="s">
        <v>517</v>
      </c>
      <c r="D12" s="50" t="s">
        <v>518</v>
      </c>
      <c r="E12" s="51" t="s">
        <v>867</v>
      </c>
      <c r="F12" s="51" t="s">
        <v>868</v>
      </c>
      <c r="G12" s="52" t="s">
        <v>869</v>
      </c>
      <c r="H12" s="52"/>
    </row>
    <row r="13" ht="93.75" customHeight="1" spans="1:8">
      <c r="A13" s="48"/>
      <c r="B13" s="53"/>
      <c r="C13" s="48" t="s">
        <v>517</v>
      </c>
      <c r="D13" s="50" t="s">
        <v>600</v>
      </c>
      <c r="E13" s="51" t="s">
        <v>870</v>
      </c>
      <c r="F13" s="51" t="s">
        <v>870</v>
      </c>
      <c r="G13" s="54"/>
      <c r="H13" s="55"/>
    </row>
    <row r="14" ht="158.25" customHeight="1" spans="1:8">
      <c r="A14" s="48"/>
      <c r="B14" s="53"/>
      <c r="C14" s="48" t="s">
        <v>609</v>
      </c>
      <c r="D14" s="50" t="s">
        <v>610</v>
      </c>
      <c r="E14" s="51" t="s">
        <v>871</v>
      </c>
      <c r="F14" s="51" t="s">
        <v>872</v>
      </c>
      <c r="G14" s="54"/>
      <c r="H14" s="52" t="s">
        <v>509</v>
      </c>
    </row>
    <row r="15" ht="158.4" spans="1:8">
      <c r="A15" s="48"/>
      <c r="B15" s="53"/>
      <c r="C15" s="48" t="s">
        <v>609</v>
      </c>
      <c r="D15" s="50" t="s">
        <v>610</v>
      </c>
      <c r="E15" s="51" t="s">
        <v>873</v>
      </c>
      <c r="F15" s="51" t="s">
        <v>874</v>
      </c>
      <c r="G15" s="54"/>
      <c r="H15" s="54"/>
    </row>
    <row r="16" ht="45" customHeight="1" spans="1:8">
      <c r="A16" s="48"/>
      <c r="B16" s="56"/>
      <c r="C16" s="48" t="s">
        <v>517</v>
      </c>
      <c r="D16" s="50" t="s">
        <v>594</v>
      </c>
      <c r="E16" s="51" t="s">
        <v>875</v>
      </c>
      <c r="F16" s="51" t="s">
        <v>876</v>
      </c>
      <c r="G16" s="55"/>
      <c r="H16" s="54"/>
    </row>
    <row r="17" ht="86.25" customHeight="1" spans="1:8">
      <c r="A17" s="48" t="s">
        <v>877</v>
      </c>
      <c r="B17" s="49" t="s">
        <v>878</v>
      </c>
      <c r="C17" s="48" t="s">
        <v>609</v>
      </c>
      <c r="D17" s="50" t="s">
        <v>630</v>
      </c>
      <c r="E17" s="51" t="s">
        <v>879</v>
      </c>
      <c r="F17" s="51" t="s">
        <v>880</v>
      </c>
      <c r="G17" s="51" t="s">
        <v>881</v>
      </c>
      <c r="H17" s="51" t="s">
        <v>509</v>
      </c>
    </row>
    <row r="18" ht="28.5" customHeight="1" spans="1:8">
      <c r="A18" s="48"/>
      <c r="B18" s="53"/>
      <c r="C18" s="48" t="s">
        <v>517</v>
      </c>
      <c r="D18" s="50" t="s">
        <v>518</v>
      </c>
      <c r="E18" s="51" t="s">
        <v>882</v>
      </c>
      <c r="F18" s="51" t="s">
        <v>883</v>
      </c>
      <c r="G18" s="51" t="s">
        <v>884</v>
      </c>
      <c r="H18" s="51" t="s">
        <v>509</v>
      </c>
    </row>
    <row r="19" ht="72" customHeight="1" spans="1:8">
      <c r="A19" s="48"/>
      <c r="B19" s="53"/>
      <c r="C19" s="48" t="s">
        <v>517</v>
      </c>
      <c r="D19" s="50" t="s">
        <v>594</v>
      </c>
      <c r="E19" s="51" t="s">
        <v>885</v>
      </c>
      <c r="F19" s="51" t="s">
        <v>886</v>
      </c>
      <c r="G19" s="51" t="s">
        <v>881</v>
      </c>
      <c r="H19" s="51" t="s">
        <v>509</v>
      </c>
    </row>
    <row r="20" ht="126.75" customHeight="1" spans="1:8">
      <c r="A20" s="48"/>
      <c r="B20" s="53"/>
      <c r="C20" s="48" t="s">
        <v>517</v>
      </c>
      <c r="D20" s="50" t="s">
        <v>600</v>
      </c>
      <c r="E20" s="51" t="s">
        <v>887</v>
      </c>
      <c r="F20" s="51" t="s">
        <v>888</v>
      </c>
      <c r="G20" s="51" t="s">
        <v>889</v>
      </c>
      <c r="H20" s="51" t="s">
        <v>509</v>
      </c>
    </row>
    <row r="21" ht="139.5" customHeight="1" spans="1:8">
      <c r="A21" s="48"/>
      <c r="B21" s="56"/>
      <c r="C21" s="48" t="s">
        <v>609</v>
      </c>
      <c r="D21" s="50" t="s">
        <v>610</v>
      </c>
      <c r="E21" s="51" t="s">
        <v>890</v>
      </c>
      <c r="F21" s="51" t="s">
        <v>891</v>
      </c>
      <c r="G21" s="51" t="s">
        <v>892</v>
      </c>
      <c r="H21" s="51" t="s">
        <v>509</v>
      </c>
    </row>
    <row r="22" ht="168" customHeight="1" spans="1:8">
      <c r="A22" s="48" t="s">
        <v>671</v>
      </c>
      <c r="B22" s="49" t="s">
        <v>672</v>
      </c>
      <c r="C22" s="48" t="s">
        <v>517</v>
      </c>
      <c r="D22" s="50" t="s">
        <v>518</v>
      </c>
      <c r="E22" s="51" t="s">
        <v>673</v>
      </c>
      <c r="F22" s="51" t="s">
        <v>674</v>
      </c>
      <c r="G22" s="51" t="s">
        <v>675</v>
      </c>
      <c r="H22" s="51" t="s">
        <v>509</v>
      </c>
    </row>
    <row r="23" ht="129.6" spans="1:8">
      <c r="A23" s="48"/>
      <c r="B23" s="53"/>
      <c r="C23" s="48" t="s">
        <v>517</v>
      </c>
      <c r="D23" s="50" t="s">
        <v>518</v>
      </c>
      <c r="E23" s="51" t="s">
        <v>676</v>
      </c>
      <c r="F23" s="51" t="s">
        <v>677</v>
      </c>
      <c r="G23" s="51" t="s">
        <v>678</v>
      </c>
      <c r="H23" s="51" t="s">
        <v>509</v>
      </c>
    </row>
    <row r="24" ht="187.2" spans="1:8">
      <c r="A24" s="48"/>
      <c r="B24" s="53"/>
      <c r="C24" s="48" t="s">
        <v>517</v>
      </c>
      <c r="D24" s="50" t="s">
        <v>518</v>
      </c>
      <c r="E24" s="51" t="s">
        <v>679</v>
      </c>
      <c r="F24" s="51" t="s">
        <v>680</v>
      </c>
      <c r="G24" s="51" t="s">
        <v>681</v>
      </c>
      <c r="H24" s="51" t="s">
        <v>509</v>
      </c>
    </row>
    <row r="25" ht="81.75" customHeight="1" spans="1:8">
      <c r="A25" s="48"/>
      <c r="B25" s="53"/>
      <c r="C25" s="48" t="s">
        <v>517</v>
      </c>
      <c r="D25" s="50" t="s">
        <v>518</v>
      </c>
      <c r="E25" s="51" t="s">
        <v>682</v>
      </c>
      <c r="F25" s="51" t="s">
        <v>683</v>
      </c>
      <c r="G25" s="51" t="s">
        <v>684</v>
      </c>
      <c r="H25" s="51" t="s">
        <v>509</v>
      </c>
    </row>
    <row r="26" ht="102" customHeight="1" spans="1:8">
      <c r="A26" s="48"/>
      <c r="B26" s="56"/>
      <c r="C26" s="48" t="s">
        <v>517</v>
      </c>
      <c r="D26" s="50" t="s">
        <v>518</v>
      </c>
      <c r="E26" s="51" t="s">
        <v>685</v>
      </c>
      <c r="F26" s="51" t="s">
        <v>686</v>
      </c>
      <c r="G26" s="51" t="s">
        <v>687</v>
      </c>
      <c r="H26" s="51" t="s">
        <v>509</v>
      </c>
    </row>
    <row r="27" ht="57.75" customHeight="1" spans="1:8">
      <c r="A27" s="48" t="s">
        <v>893</v>
      </c>
      <c r="B27" s="48" t="s">
        <v>894</v>
      </c>
      <c r="C27" s="48" t="s">
        <v>609</v>
      </c>
      <c r="D27" s="50" t="s">
        <v>630</v>
      </c>
      <c r="E27" s="51" t="s">
        <v>895</v>
      </c>
      <c r="F27" s="51" t="s">
        <v>896</v>
      </c>
      <c r="G27" s="51" t="s">
        <v>897</v>
      </c>
      <c r="H27" s="51" t="s">
        <v>509</v>
      </c>
    </row>
    <row r="28" ht="52.5" customHeight="1" spans="1:8">
      <c r="A28" s="48"/>
      <c r="B28" s="48"/>
      <c r="C28" s="48" t="s">
        <v>517</v>
      </c>
      <c r="D28" s="50" t="s">
        <v>594</v>
      </c>
      <c r="E28" s="51" t="s">
        <v>898</v>
      </c>
      <c r="F28" s="51" t="s">
        <v>694</v>
      </c>
      <c r="G28" s="51" t="s">
        <v>899</v>
      </c>
      <c r="H28" s="51" t="s">
        <v>509</v>
      </c>
    </row>
    <row r="29" ht="29.25" customHeight="1" spans="1:8">
      <c r="A29" s="48"/>
      <c r="B29" s="48"/>
      <c r="C29" s="48" t="s">
        <v>517</v>
      </c>
      <c r="D29" s="50" t="s">
        <v>600</v>
      </c>
      <c r="E29" s="51" t="s">
        <v>900</v>
      </c>
      <c r="F29" s="51" t="s">
        <v>901</v>
      </c>
      <c r="G29" s="51" t="s">
        <v>902</v>
      </c>
      <c r="H29" s="51" t="s">
        <v>509</v>
      </c>
    </row>
    <row r="30" ht="61.5" customHeight="1" spans="1:8">
      <c r="A30" s="48"/>
      <c r="B30" s="48"/>
      <c r="C30" s="48" t="s">
        <v>517</v>
      </c>
      <c r="D30" s="50" t="s">
        <v>518</v>
      </c>
      <c r="E30" s="51" t="s">
        <v>903</v>
      </c>
      <c r="F30" s="51" t="s">
        <v>904</v>
      </c>
      <c r="G30" s="51" t="s">
        <v>899</v>
      </c>
      <c r="H30" s="51" t="s">
        <v>509</v>
      </c>
    </row>
    <row r="31" ht="132" customHeight="1" spans="1:8">
      <c r="A31" s="48"/>
      <c r="B31" s="48"/>
      <c r="C31" s="48" t="s">
        <v>609</v>
      </c>
      <c r="D31" s="50" t="s">
        <v>610</v>
      </c>
      <c r="E31" s="51" t="s">
        <v>905</v>
      </c>
      <c r="F31" s="51" t="s">
        <v>906</v>
      </c>
      <c r="G31" s="51" t="s">
        <v>899</v>
      </c>
      <c r="H31" s="51" t="s">
        <v>509</v>
      </c>
    </row>
    <row r="32" ht="118.5" customHeight="1" spans="1:8">
      <c r="A32" s="48" t="s">
        <v>907</v>
      </c>
      <c r="B32" s="48" t="s">
        <v>908</v>
      </c>
      <c r="C32" s="48" t="s">
        <v>609</v>
      </c>
      <c r="D32" s="50" t="s">
        <v>610</v>
      </c>
      <c r="E32" s="51" t="s">
        <v>909</v>
      </c>
      <c r="F32" s="51" t="s">
        <v>910</v>
      </c>
      <c r="G32" s="52" t="s">
        <v>911</v>
      </c>
      <c r="H32" s="51" t="s">
        <v>509</v>
      </c>
    </row>
    <row r="33" ht="57.6" spans="1:8">
      <c r="A33" s="48"/>
      <c r="B33" s="48"/>
      <c r="C33" s="48" t="s">
        <v>517</v>
      </c>
      <c r="D33" s="50" t="s">
        <v>518</v>
      </c>
      <c r="E33" s="51" t="s">
        <v>912</v>
      </c>
      <c r="F33" s="51" t="s">
        <v>913</v>
      </c>
      <c r="G33" s="55"/>
      <c r="H33" s="51" t="s">
        <v>509</v>
      </c>
    </row>
    <row r="34" ht="96" customHeight="1" spans="1:8">
      <c r="A34" s="48"/>
      <c r="B34" s="48"/>
      <c r="C34" s="48" t="s">
        <v>517</v>
      </c>
      <c r="D34" s="50" t="s">
        <v>594</v>
      </c>
      <c r="E34" s="51" t="s">
        <v>694</v>
      </c>
      <c r="F34" s="51" t="s">
        <v>598</v>
      </c>
      <c r="G34" s="51" t="s">
        <v>914</v>
      </c>
      <c r="H34" s="51" t="s">
        <v>509</v>
      </c>
    </row>
    <row r="35" ht="81.75" customHeight="1" spans="1:8">
      <c r="A35" s="48"/>
      <c r="B35" s="48"/>
      <c r="C35" s="48" t="s">
        <v>517</v>
      </c>
      <c r="D35" s="50" t="s">
        <v>518</v>
      </c>
      <c r="E35" s="51" t="s">
        <v>915</v>
      </c>
      <c r="F35" s="51" t="s">
        <v>916</v>
      </c>
      <c r="G35" s="51" t="s">
        <v>917</v>
      </c>
      <c r="H35" s="51" t="s">
        <v>509</v>
      </c>
    </row>
    <row r="36" ht="72" spans="1:8">
      <c r="A36" s="48"/>
      <c r="B36" s="48"/>
      <c r="C36" s="48" t="s">
        <v>517</v>
      </c>
      <c r="D36" s="50" t="s">
        <v>518</v>
      </c>
      <c r="E36" s="51" t="s">
        <v>918</v>
      </c>
      <c r="F36" s="51" t="s">
        <v>919</v>
      </c>
      <c r="G36" s="51" t="s">
        <v>920</v>
      </c>
      <c r="H36" s="51" t="s">
        <v>509</v>
      </c>
    </row>
    <row r="37" ht="54" customHeight="1" spans="1:8">
      <c r="A37" s="48" t="s">
        <v>701</v>
      </c>
      <c r="B37" s="48" t="s">
        <v>702</v>
      </c>
      <c r="C37" s="48" t="s">
        <v>609</v>
      </c>
      <c r="D37" s="50" t="s">
        <v>630</v>
      </c>
      <c r="E37" s="51" t="s">
        <v>703</v>
      </c>
      <c r="F37" s="51" t="s">
        <v>579</v>
      </c>
      <c r="G37" s="57" t="s">
        <v>704</v>
      </c>
      <c r="H37" s="51" t="s">
        <v>509</v>
      </c>
    </row>
    <row r="38" ht="58.5" customHeight="1" spans="1:8">
      <c r="A38" s="48"/>
      <c r="B38" s="48"/>
      <c r="C38" s="48" t="s">
        <v>517</v>
      </c>
      <c r="D38" s="50" t="s">
        <v>518</v>
      </c>
      <c r="E38" s="51" t="s">
        <v>705</v>
      </c>
      <c r="F38" s="51" t="s">
        <v>528</v>
      </c>
      <c r="G38" s="58"/>
      <c r="H38" s="51" t="s">
        <v>509</v>
      </c>
    </row>
    <row r="39" ht="68.25" customHeight="1" spans="1:8">
      <c r="A39" s="48"/>
      <c r="B39" s="48"/>
      <c r="C39" s="48" t="s">
        <v>517</v>
      </c>
      <c r="D39" s="50" t="s">
        <v>600</v>
      </c>
      <c r="E39" s="51" t="s">
        <v>706</v>
      </c>
      <c r="F39" s="51" t="s">
        <v>707</v>
      </c>
      <c r="G39" s="58"/>
      <c r="H39" s="51" t="s">
        <v>509</v>
      </c>
    </row>
    <row r="40" ht="81" customHeight="1" spans="1:8">
      <c r="A40" s="48"/>
      <c r="B40" s="48"/>
      <c r="C40" s="48" t="s">
        <v>517</v>
      </c>
      <c r="D40" s="50" t="s">
        <v>600</v>
      </c>
      <c r="E40" s="51" t="s">
        <v>706</v>
      </c>
      <c r="F40" s="51" t="s">
        <v>708</v>
      </c>
      <c r="G40" s="59"/>
      <c r="H40" s="51" t="s">
        <v>509</v>
      </c>
    </row>
    <row r="41" ht="149.25" customHeight="1" spans="1:8">
      <c r="A41" s="48"/>
      <c r="B41" s="48"/>
      <c r="C41" s="48" t="s">
        <v>517</v>
      </c>
      <c r="D41" s="50" t="s">
        <v>518</v>
      </c>
      <c r="E41" s="51" t="s">
        <v>709</v>
      </c>
      <c r="F41" s="51" t="s">
        <v>520</v>
      </c>
      <c r="G41" s="51" t="s">
        <v>710</v>
      </c>
      <c r="H41" s="51" t="s">
        <v>509</v>
      </c>
    </row>
    <row r="42" ht="81" customHeight="1" spans="1:8">
      <c r="A42" s="48" t="s">
        <v>921</v>
      </c>
      <c r="B42" s="48" t="s">
        <v>922</v>
      </c>
      <c r="C42" s="48" t="s">
        <v>517</v>
      </c>
      <c r="D42" s="50" t="s">
        <v>594</v>
      </c>
      <c r="E42" s="51" t="s">
        <v>923</v>
      </c>
      <c r="F42" s="51" t="s">
        <v>924</v>
      </c>
      <c r="G42" s="51" t="s">
        <v>727</v>
      </c>
      <c r="H42" s="51" t="s">
        <v>509</v>
      </c>
    </row>
    <row r="43" ht="42" customHeight="1" spans="1:8">
      <c r="A43" s="48"/>
      <c r="B43" s="48"/>
      <c r="C43" s="48" t="s">
        <v>517</v>
      </c>
      <c r="D43" s="50" t="s">
        <v>518</v>
      </c>
      <c r="E43" s="51" t="s">
        <v>925</v>
      </c>
      <c r="F43" s="51" t="s">
        <v>926</v>
      </c>
      <c r="G43" s="51" t="s">
        <v>927</v>
      </c>
      <c r="H43" s="51" t="s">
        <v>509</v>
      </c>
    </row>
    <row r="44" ht="67.5" customHeight="1" spans="1:8">
      <c r="A44" s="48"/>
      <c r="B44" s="48"/>
      <c r="C44" s="48" t="s">
        <v>609</v>
      </c>
      <c r="D44" s="50" t="s">
        <v>610</v>
      </c>
      <c r="E44" s="51" t="s">
        <v>928</v>
      </c>
      <c r="F44" s="51" t="s">
        <v>929</v>
      </c>
      <c r="G44" s="51" t="s">
        <v>727</v>
      </c>
      <c r="H44" s="51" t="s">
        <v>509</v>
      </c>
    </row>
    <row r="45" ht="108" customHeight="1" spans="1:8">
      <c r="A45" s="48"/>
      <c r="B45" s="48"/>
      <c r="C45" s="48" t="s">
        <v>609</v>
      </c>
      <c r="D45" s="50" t="s">
        <v>630</v>
      </c>
      <c r="E45" s="51" t="s">
        <v>930</v>
      </c>
      <c r="F45" s="51" t="s">
        <v>931</v>
      </c>
      <c r="G45" s="51" t="s">
        <v>932</v>
      </c>
      <c r="H45" s="51" t="s">
        <v>509</v>
      </c>
    </row>
    <row r="46" ht="38.25" customHeight="1" spans="1:8">
      <c r="A46" s="48"/>
      <c r="B46" s="48"/>
      <c r="C46" s="48" t="s">
        <v>517</v>
      </c>
      <c r="D46" s="50" t="s">
        <v>518</v>
      </c>
      <c r="E46" s="51" t="s">
        <v>933</v>
      </c>
      <c r="F46" s="51" t="s">
        <v>934</v>
      </c>
      <c r="G46" s="51" t="s">
        <v>935</v>
      </c>
      <c r="H46" s="51" t="s">
        <v>509</v>
      </c>
    </row>
    <row r="47" ht="59.25" customHeight="1" spans="1:8">
      <c r="A47" s="48" t="s">
        <v>711</v>
      </c>
      <c r="B47" s="48" t="s">
        <v>712</v>
      </c>
      <c r="C47" s="48" t="s">
        <v>609</v>
      </c>
      <c r="D47" s="50" t="s">
        <v>630</v>
      </c>
      <c r="E47" s="51" t="s">
        <v>713</v>
      </c>
      <c r="F47" s="51" t="s">
        <v>714</v>
      </c>
      <c r="G47" s="51" t="s">
        <v>715</v>
      </c>
      <c r="H47" s="51" t="s">
        <v>509</v>
      </c>
    </row>
    <row r="48" ht="65.25" customHeight="1" spans="1:8">
      <c r="A48" s="48"/>
      <c r="B48" s="48"/>
      <c r="C48" s="48" t="s">
        <v>517</v>
      </c>
      <c r="D48" s="50" t="s">
        <v>518</v>
      </c>
      <c r="E48" s="51" t="s">
        <v>716</v>
      </c>
      <c r="F48" s="51" t="s">
        <v>717</v>
      </c>
      <c r="G48" s="52" t="s">
        <v>718</v>
      </c>
      <c r="H48" s="51" t="s">
        <v>509</v>
      </c>
    </row>
    <row r="49" ht="36.75" customHeight="1" spans="1:8">
      <c r="A49" s="48"/>
      <c r="B49" s="48"/>
      <c r="C49" s="48" t="s">
        <v>517</v>
      </c>
      <c r="D49" s="50" t="s">
        <v>518</v>
      </c>
      <c r="E49" s="51" t="s">
        <v>719</v>
      </c>
      <c r="F49" s="51" t="s">
        <v>717</v>
      </c>
      <c r="G49" s="54"/>
      <c r="H49" s="51" t="s">
        <v>509</v>
      </c>
    </row>
    <row r="50" ht="60" customHeight="1" spans="1:8">
      <c r="A50" s="48"/>
      <c r="B50" s="48"/>
      <c r="C50" s="48" t="s">
        <v>517</v>
      </c>
      <c r="D50" s="50" t="s">
        <v>518</v>
      </c>
      <c r="E50" s="51" t="s">
        <v>720</v>
      </c>
      <c r="F50" s="51" t="s">
        <v>717</v>
      </c>
      <c r="G50" s="55"/>
      <c r="H50" s="51" t="s">
        <v>509</v>
      </c>
    </row>
    <row r="51" ht="123.75" customHeight="1" spans="1:8">
      <c r="A51" s="48"/>
      <c r="B51" s="48"/>
      <c r="C51" s="48" t="s">
        <v>609</v>
      </c>
      <c r="D51" s="50" t="s">
        <v>610</v>
      </c>
      <c r="E51" s="51" t="s">
        <v>721</v>
      </c>
      <c r="F51" s="51" t="s">
        <v>722</v>
      </c>
      <c r="G51" s="51" t="s">
        <v>723</v>
      </c>
      <c r="H51" s="51" t="s">
        <v>509</v>
      </c>
    </row>
    <row r="52" ht="81" customHeight="1" spans="1:8">
      <c r="A52" s="48" t="s">
        <v>936</v>
      </c>
      <c r="B52" s="48" t="s">
        <v>937</v>
      </c>
      <c r="C52" s="48" t="s">
        <v>517</v>
      </c>
      <c r="D52" s="50" t="s">
        <v>518</v>
      </c>
      <c r="E52" s="51" t="s">
        <v>938</v>
      </c>
      <c r="F52" s="51" t="s">
        <v>939</v>
      </c>
      <c r="G52" s="52" t="s">
        <v>940</v>
      </c>
      <c r="H52" s="51" t="s">
        <v>509</v>
      </c>
    </row>
    <row r="53" ht="94.5" customHeight="1" spans="1:8">
      <c r="A53" s="48"/>
      <c r="B53" s="48"/>
      <c r="C53" s="48" t="s">
        <v>517</v>
      </c>
      <c r="D53" s="50" t="s">
        <v>518</v>
      </c>
      <c r="E53" s="51" t="s">
        <v>941</v>
      </c>
      <c r="F53" s="51" t="s">
        <v>942</v>
      </c>
      <c r="G53" s="54"/>
      <c r="H53" s="51" t="s">
        <v>509</v>
      </c>
    </row>
    <row r="54" ht="71.25" customHeight="1" spans="1:8">
      <c r="A54" s="48"/>
      <c r="B54" s="48"/>
      <c r="C54" s="48" t="s">
        <v>517</v>
      </c>
      <c r="D54" s="50" t="s">
        <v>577</v>
      </c>
      <c r="E54" s="51" t="s">
        <v>943</v>
      </c>
      <c r="F54" s="51" t="s">
        <v>944</v>
      </c>
      <c r="G54" s="54"/>
      <c r="H54" s="51" t="s">
        <v>509</v>
      </c>
    </row>
    <row r="55" ht="79.5" customHeight="1" spans="1:8">
      <c r="A55" s="48"/>
      <c r="B55" s="48"/>
      <c r="C55" s="48" t="s">
        <v>609</v>
      </c>
      <c r="D55" s="50" t="s">
        <v>630</v>
      </c>
      <c r="E55" s="51" t="s">
        <v>945</v>
      </c>
      <c r="F55" s="51" t="s">
        <v>946</v>
      </c>
      <c r="G55" s="55"/>
      <c r="H55" s="51" t="s">
        <v>509</v>
      </c>
    </row>
    <row r="56" ht="147" customHeight="1" spans="1:8">
      <c r="A56" s="48"/>
      <c r="B56" s="48"/>
      <c r="C56" s="48" t="s">
        <v>517</v>
      </c>
      <c r="D56" s="50" t="s">
        <v>600</v>
      </c>
      <c r="E56" s="51" t="s">
        <v>947</v>
      </c>
      <c r="F56" s="51" t="s">
        <v>948</v>
      </c>
      <c r="G56" s="51" t="s">
        <v>949</v>
      </c>
      <c r="H56" s="51" t="s">
        <v>509</v>
      </c>
    </row>
    <row r="57" ht="57.6" spans="1:8">
      <c r="A57" s="48" t="s">
        <v>950</v>
      </c>
      <c r="B57" s="48" t="s">
        <v>951</v>
      </c>
      <c r="C57" s="48" t="s">
        <v>517</v>
      </c>
      <c r="D57" s="50" t="s">
        <v>518</v>
      </c>
      <c r="E57" s="51" t="s">
        <v>952</v>
      </c>
      <c r="F57" s="51" t="s">
        <v>953</v>
      </c>
      <c r="G57" s="51" t="s">
        <v>954</v>
      </c>
      <c r="H57" s="51" t="s">
        <v>509</v>
      </c>
    </row>
    <row r="58" ht="92.25" customHeight="1" spans="1:8">
      <c r="A58" s="48"/>
      <c r="B58" s="48"/>
      <c r="C58" s="48" t="s">
        <v>609</v>
      </c>
      <c r="D58" s="50" t="s">
        <v>630</v>
      </c>
      <c r="E58" s="51" t="s">
        <v>955</v>
      </c>
      <c r="F58" s="51" t="s">
        <v>956</v>
      </c>
      <c r="G58" s="51" t="s">
        <v>727</v>
      </c>
      <c r="H58" s="51" t="s">
        <v>509</v>
      </c>
    </row>
    <row r="59" ht="100.8" spans="1:8">
      <c r="A59" s="48"/>
      <c r="B59" s="48"/>
      <c r="C59" s="48" t="s">
        <v>609</v>
      </c>
      <c r="D59" s="50" t="s">
        <v>610</v>
      </c>
      <c r="E59" s="51" t="s">
        <v>957</v>
      </c>
      <c r="F59" s="51" t="s">
        <v>958</v>
      </c>
      <c r="G59" s="52" t="s">
        <v>959</v>
      </c>
      <c r="H59" s="51" t="s">
        <v>509</v>
      </c>
    </row>
    <row r="60" ht="115.2" spans="1:8">
      <c r="A60" s="48"/>
      <c r="B60" s="48"/>
      <c r="C60" s="48" t="s">
        <v>517</v>
      </c>
      <c r="D60" s="50" t="s">
        <v>577</v>
      </c>
      <c r="E60" s="51" t="s">
        <v>958</v>
      </c>
      <c r="F60" s="51" t="s">
        <v>960</v>
      </c>
      <c r="G60" s="55"/>
      <c r="H60" s="51" t="s">
        <v>509</v>
      </c>
    </row>
    <row r="61" ht="135.75" customHeight="1" spans="1:8">
      <c r="A61" s="48"/>
      <c r="B61" s="48"/>
      <c r="C61" s="48" t="s">
        <v>609</v>
      </c>
      <c r="D61" s="50" t="s">
        <v>610</v>
      </c>
      <c r="E61" s="51" t="s">
        <v>961</v>
      </c>
      <c r="F61" s="51" t="s">
        <v>962</v>
      </c>
      <c r="G61" s="51" t="s">
        <v>727</v>
      </c>
      <c r="H61" s="51" t="s">
        <v>509</v>
      </c>
    </row>
    <row r="62" ht="129.6" spans="1:8">
      <c r="A62" s="48" t="s">
        <v>963</v>
      </c>
      <c r="B62" s="48" t="s">
        <v>964</v>
      </c>
      <c r="C62" s="48" t="s">
        <v>609</v>
      </c>
      <c r="D62" s="50" t="s">
        <v>630</v>
      </c>
      <c r="E62" s="51" t="s">
        <v>965</v>
      </c>
      <c r="F62" s="51" t="s">
        <v>966</v>
      </c>
      <c r="G62" s="52" t="s">
        <v>727</v>
      </c>
      <c r="H62" s="51" t="s">
        <v>509</v>
      </c>
    </row>
    <row r="63" ht="84" customHeight="1" spans="1:8">
      <c r="A63" s="48"/>
      <c r="B63" s="48"/>
      <c r="C63" s="48" t="s">
        <v>517</v>
      </c>
      <c r="D63" s="50" t="s">
        <v>600</v>
      </c>
      <c r="E63" s="51" t="s">
        <v>967</v>
      </c>
      <c r="F63" s="51" t="s">
        <v>968</v>
      </c>
      <c r="G63" s="55"/>
      <c r="H63" s="51" t="s">
        <v>509</v>
      </c>
    </row>
    <row r="64" ht="53.25" customHeight="1" spans="1:8">
      <c r="A64" s="48"/>
      <c r="B64" s="48"/>
      <c r="C64" s="48" t="s">
        <v>517</v>
      </c>
      <c r="D64" s="50" t="s">
        <v>600</v>
      </c>
      <c r="E64" s="51" t="s">
        <v>969</v>
      </c>
      <c r="F64" s="51" t="s">
        <v>970</v>
      </c>
      <c r="G64" s="51" t="s">
        <v>971</v>
      </c>
      <c r="H64" s="51" t="s">
        <v>509</v>
      </c>
    </row>
    <row r="65" ht="84.75" customHeight="1" spans="1:8">
      <c r="A65" s="48"/>
      <c r="B65" s="48"/>
      <c r="C65" s="48" t="s">
        <v>517</v>
      </c>
      <c r="D65" s="50" t="s">
        <v>518</v>
      </c>
      <c r="E65" s="51" t="s">
        <v>972</v>
      </c>
      <c r="F65" s="51" t="s">
        <v>973</v>
      </c>
      <c r="G65" s="51" t="s">
        <v>935</v>
      </c>
      <c r="H65" s="51" t="s">
        <v>509</v>
      </c>
    </row>
    <row r="66" ht="92.25" customHeight="1" spans="1:8">
      <c r="A66" s="48"/>
      <c r="B66" s="48"/>
      <c r="C66" s="48" t="s">
        <v>609</v>
      </c>
      <c r="D66" s="50" t="s">
        <v>610</v>
      </c>
      <c r="E66" s="51" t="s">
        <v>974</v>
      </c>
      <c r="F66" s="51" t="s">
        <v>975</v>
      </c>
      <c r="G66" s="51" t="s">
        <v>727</v>
      </c>
      <c r="H66" s="51" t="s">
        <v>509</v>
      </c>
    </row>
    <row r="67" ht="71.25" customHeight="1" spans="1:8">
      <c r="A67" s="48" t="s">
        <v>776</v>
      </c>
      <c r="B67" s="48" t="s">
        <v>777</v>
      </c>
      <c r="C67" s="48" t="s">
        <v>609</v>
      </c>
      <c r="D67" s="50" t="s">
        <v>610</v>
      </c>
      <c r="E67" s="51" t="s">
        <v>778</v>
      </c>
      <c r="F67" s="51" t="s">
        <v>779</v>
      </c>
      <c r="G67" s="52" t="s">
        <v>780</v>
      </c>
      <c r="H67" s="51" t="s">
        <v>509</v>
      </c>
    </row>
    <row r="68" ht="51.75" customHeight="1" spans="1:8">
      <c r="A68" s="48"/>
      <c r="B68" s="48"/>
      <c r="C68" s="48" t="s">
        <v>517</v>
      </c>
      <c r="D68" s="50" t="s">
        <v>518</v>
      </c>
      <c r="E68" s="51" t="s">
        <v>781</v>
      </c>
      <c r="F68" s="51" t="s">
        <v>782</v>
      </c>
      <c r="G68" s="55"/>
      <c r="H68" s="51" t="s">
        <v>509</v>
      </c>
    </row>
    <row r="69" ht="81" customHeight="1" spans="1:8">
      <c r="A69" s="48"/>
      <c r="B69" s="48"/>
      <c r="C69" s="48" t="s">
        <v>517</v>
      </c>
      <c r="D69" s="50" t="s">
        <v>518</v>
      </c>
      <c r="E69" s="51" t="s">
        <v>783</v>
      </c>
      <c r="F69" s="51" t="s">
        <v>116</v>
      </c>
      <c r="G69" s="51" t="s">
        <v>784</v>
      </c>
      <c r="H69" s="51" t="s">
        <v>509</v>
      </c>
    </row>
    <row r="70" ht="76.5" customHeight="1" spans="1:8">
      <c r="A70" s="48"/>
      <c r="B70" s="48"/>
      <c r="C70" s="48" t="s">
        <v>517</v>
      </c>
      <c r="D70" s="50" t="s">
        <v>594</v>
      </c>
      <c r="E70" s="51" t="s">
        <v>785</v>
      </c>
      <c r="F70" s="51" t="s">
        <v>694</v>
      </c>
      <c r="G70" s="52" t="s">
        <v>780</v>
      </c>
      <c r="H70" s="51" t="s">
        <v>509</v>
      </c>
    </row>
    <row r="71" ht="198.75" customHeight="1" spans="1:8">
      <c r="A71" s="48"/>
      <c r="B71" s="48"/>
      <c r="C71" s="48" t="s">
        <v>517</v>
      </c>
      <c r="D71" s="50" t="s">
        <v>518</v>
      </c>
      <c r="E71" s="51" t="s">
        <v>786</v>
      </c>
      <c r="F71" s="51" t="s">
        <v>787</v>
      </c>
      <c r="G71" s="55"/>
      <c r="H71" s="51" t="s">
        <v>509</v>
      </c>
    </row>
    <row r="72" ht="112.5" customHeight="1" spans="1:8">
      <c r="A72" s="48" t="s">
        <v>976</v>
      </c>
      <c r="B72" s="48" t="s">
        <v>977</v>
      </c>
      <c r="C72" s="48" t="s">
        <v>609</v>
      </c>
      <c r="D72" s="50" t="s">
        <v>610</v>
      </c>
      <c r="E72" s="51" t="s">
        <v>978</v>
      </c>
      <c r="F72" s="51" t="s">
        <v>979</v>
      </c>
      <c r="G72" s="52" t="s">
        <v>980</v>
      </c>
      <c r="H72" s="51" t="s">
        <v>509</v>
      </c>
    </row>
    <row r="73" ht="72" spans="1:8">
      <c r="A73" s="48"/>
      <c r="B73" s="48"/>
      <c r="C73" s="48" t="s">
        <v>609</v>
      </c>
      <c r="D73" s="50" t="s">
        <v>610</v>
      </c>
      <c r="E73" s="51" t="s">
        <v>981</v>
      </c>
      <c r="F73" s="51" t="s">
        <v>982</v>
      </c>
      <c r="G73" s="55"/>
      <c r="H73" s="51" t="s">
        <v>509</v>
      </c>
    </row>
    <row r="74" ht="72" spans="1:8">
      <c r="A74" s="48"/>
      <c r="B74" s="48"/>
      <c r="C74" s="48" t="s">
        <v>517</v>
      </c>
      <c r="D74" s="50" t="s">
        <v>518</v>
      </c>
      <c r="E74" s="51" t="s">
        <v>983</v>
      </c>
      <c r="F74" s="51" t="s">
        <v>984</v>
      </c>
      <c r="G74" s="52" t="s">
        <v>985</v>
      </c>
      <c r="H74" s="51" t="s">
        <v>509</v>
      </c>
    </row>
    <row r="75" ht="86.4" spans="1:8">
      <c r="A75" s="48"/>
      <c r="B75" s="48"/>
      <c r="C75" s="48" t="s">
        <v>517</v>
      </c>
      <c r="D75" s="50" t="s">
        <v>577</v>
      </c>
      <c r="E75" s="51" t="s">
        <v>986</v>
      </c>
      <c r="F75" s="51" t="s">
        <v>979</v>
      </c>
      <c r="G75" s="54"/>
      <c r="H75" s="51" t="s">
        <v>509</v>
      </c>
    </row>
    <row r="76" ht="96" customHeight="1" spans="1:8">
      <c r="A76" s="48"/>
      <c r="B76" s="48"/>
      <c r="C76" s="48" t="s">
        <v>517</v>
      </c>
      <c r="D76" s="50" t="s">
        <v>600</v>
      </c>
      <c r="E76" s="51" t="s">
        <v>980</v>
      </c>
      <c r="F76" s="51" t="s">
        <v>987</v>
      </c>
      <c r="G76" s="55"/>
      <c r="H76" s="51" t="s">
        <v>509</v>
      </c>
    </row>
    <row r="77" ht="28.8" spans="1:8">
      <c r="A77" s="48" t="s">
        <v>988</v>
      </c>
      <c r="B77" s="48" t="s">
        <v>989</v>
      </c>
      <c r="C77" s="48" t="s">
        <v>517</v>
      </c>
      <c r="D77" s="50" t="s">
        <v>600</v>
      </c>
      <c r="E77" s="51" t="s">
        <v>990</v>
      </c>
      <c r="F77" s="51" t="s">
        <v>990</v>
      </c>
      <c r="G77" s="51" t="s">
        <v>991</v>
      </c>
      <c r="H77" s="51" t="s">
        <v>509</v>
      </c>
    </row>
    <row r="78" ht="69" customHeight="1" spans="1:8">
      <c r="A78" s="48"/>
      <c r="B78" s="48"/>
      <c r="C78" s="48" t="s">
        <v>609</v>
      </c>
      <c r="D78" s="50" t="s">
        <v>610</v>
      </c>
      <c r="E78" s="51" t="s">
        <v>992</v>
      </c>
      <c r="F78" s="51" t="s">
        <v>993</v>
      </c>
      <c r="G78" s="52" t="s">
        <v>665</v>
      </c>
      <c r="H78" s="51" t="s">
        <v>509</v>
      </c>
    </row>
    <row r="79" ht="61.5" customHeight="1" spans="1:8">
      <c r="A79" s="48"/>
      <c r="B79" s="48"/>
      <c r="C79" s="48" t="s">
        <v>609</v>
      </c>
      <c r="D79" s="50" t="s">
        <v>630</v>
      </c>
      <c r="E79" s="51" t="s">
        <v>994</v>
      </c>
      <c r="F79" s="51" t="s">
        <v>995</v>
      </c>
      <c r="G79" s="55"/>
      <c r="H79" s="51" t="s">
        <v>509</v>
      </c>
    </row>
    <row r="80" ht="45.75" customHeight="1" spans="1:8">
      <c r="A80" s="48"/>
      <c r="B80" s="48"/>
      <c r="C80" s="48" t="s">
        <v>517</v>
      </c>
      <c r="D80" s="50" t="s">
        <v>518</v>
      </c>
      <c r="E80" s="51" t="s">
        <v>996</v>
      </c>
      <c r="F80" s="51" t="s">
        <v>997</v>
      </c>
      <c r="G80" s="51" t="s">
        <v>998</v>
      </c>
      <c r="H80" s="51" t="s">
        <v>509</v>
      </c>
    </row>
    <row r="81" ht="127.5" customHeight="1" spans="1:8">
      <c r="A81" s="48"/>
      <c r="B81" s="48"/>
      <c r="C81" s="48" t="s">
        <v>517</v>
      </c>
      <c r="D81" s="50" t="s">
        <v>518</v>
      </c>
      <c r="E81" s="51" t="s">
        <v>999</v>
      </c>
      <c r="F81" s="51" t="s">
        <v>1000</v>
      </c>
      <c r="G81" s="51" t="s">
        <v>665</v>
      </c>
      <c r="H81" s="51" t="s">
        <v>509</v>
      </c>
    </row>
  </sheetData>
  <mergeCells count="48">
    <mergeCell ref="A2:H2"/>
    <mergeCell ref="B6:H6"/>
    <mergeCell ref="A7:A11"/>
    <mergeCell ref="A12:A16"/>
    <mergeCell ref="A17:A21"/>
    <mergeCell ref="A22:A26"/>
    <mergeCell ref="A27:A31"/>
    <mergeCell ref="A32:A36"/>
    <mergeCell ref="A37:A41"/>
    <mergeCell ref="A42:A46"/>
    <mergeCell ref="A47:A51"/>
    <mergeCell ref="A52:A56"/>
    <mergeCell ref="A57:A61"/>
    <mergeCell ref="A62:A66"/>
    <mergeCell ref="A67:A71"/>
    <mergeCell ref="A72:A76"/>
    <mergeCell ref="A77:A81"/>
    <mergeCell ref="B7:B11"/>
    <mergeCell ref="B12:B16"/>
    <mergeCell ref="B17:B21"/>
    <mergeCell ref="B22:B26"/>
    <mergeCell ref="B27:B31"/>
    <mergeCell ref="B32:B36"/>
    <mergeCell ref="B37:B41"/>
    <mergeCell ref="B42:B46"/>
    <mergeCell ref="B47:B51"/>
    <mergeCell ref="B52:B56"/>
    <mergeCell ref="B57:B61"/>
    <mergeCell ref="B62:B66"/>
    <mergeCell ref="B67:B71"/>
    <mergeCell ref="B72:B76"/>
    <mergeCell ref="B77:B81"/>
    <mergeCell ref="G7:G10"/>
    <mergeCell ref="G12:G16"/>
    <mergeCell ref="G32:G33"/>
    <mergeCell ref="G37:G40"/>
    <mergeCell ref="G48:G50"/>
    <mergeCell ref="G52:G55"/>
    <mergeCell ref="G59:G60"/>
    <mergeCell ref="G62:G63"/>
    <mergeCell ref="G67:G68"/>
    <mergeCell ref="G70:G71"/>
    <mergeCell ref="G72:G73"/>
    <mergeCell ref="G74:G76"/>
    <mergeCell ref="G78:G79"/>
    <mergeCell ref="H7:H10"/>
    <mergeCell ref="H12:H13"/>
    <mergeCell ref="H14:H16"/>
  </mergeCells>
  <printOptions horizontalCentered="1"/>
  <pageMargins left="0.551181102362205" right="0.551181102362205" top="0.78740157480315" bottom="0.78740157480315" header="0.511811023622047" footer="0.511811023622047"/>
  <pageSetup paperSize="9" scale="59" fitToHeight="0" orientation="portrait"/>
  <headerFooter/>
  <rowBreaks count="2" manualBreakCount="2">
    <brk id="71" max="7" man="1"/>
    <brk id="7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
  <sheetViews>
    <sheetView workbookViewId="0">
      <selection activeCell="F15" sqref="F15"/>
    </sheetView>
  </sheetViews>
  <sheetFormatPr defaultColWidth="8" defaultRowHeight="14.25" customHeight="1"/>
  <cols>
    <col min="1" max="1" width="17.6296296296296" style="2"/>
    <col min="2" max="2" width="16.6296296296296" style="2" customWidth="1"/>
    <col min="3" max="3" width="5.25" style="2" customWidth="1"/>
    <col min="4" max="4" width="5.87962962962963" style="2" customWidth="1"/>
    <col min="5" max="5" width="9" style="2"/>
    <col min="6" max="6" width="9" style="2" customWidth="1"/>
    <col min="7" max="7" width="10.25" style="2" customWidth="1"/>
    <col min="8" max="8" width="10.5" style="2" customWidth="1"/>
    <col min="9" max="13" width="8.75" style="2" customWidth="1"/>
    <col min="14" max="15" width="10.6296296296296" style="2" customWidth="1"/>
    <col min="16" max="18" width="8.75" style="2" customWidth="1"/>
    <col min="19" max="20" width="8" style="2"/>
    <col min="21" max="21" width="11.1296296296296" style="2" customWidth="1"/>
    <col min="22" max="22" width="9.12962962962963" style="2" customWidth="1"/>
    <col min="23" max="16384" width="8" style="2"/>
  </cols>
  <sheetData>
    <row r="1" ht="13.5" customHeight="1" spans="1:22">
      <c r="A1" s="3"/>
      <c r="B1" s="3"/>
      <c r="C1" s="3"/>
      <c r="D1" s="3"/>
      <c r="E1" s="3"/>
      <c r="F1" s="3"/>
      <c r="G1" s="3"/>
      <c r="H1" s="3"/>
      <c r="I1" s="3"/>
      <c r="J1" s="3"/>
      <c r="K1" s="3"/>
      <c r="L1" s="3"/>
      <c r="M1" s="3"/>
      <c r="N1" s="3"/>
      <c r="O1" s="3"/>
      <c r="P1" s="3"/>
      <c r="Q1" s="3"/>
      <c r="R1" s="3"/>
      <c r="V1" s="35"/>
    </row>
    <row r="2" ht="27.75" customHeight="1" spans="1:22">
      <c r="A2" s="4" t="s">
        <v>1001</v>
      </c>
      <c r="B2" s="4"/>
      <c r="C2" s="4"/>
      <c r="D2" s="4"/>
      <c r="E2" s="4"/>
      <c r="F2" s="4"/>
      <c r="G2" s="4"/>
      <c r="H2" s="4"/>
      <c r="I2" s="4"/>
      <c r="J2" s="4"/>
      <c r="K2" s="4"/>
      <c r="L2" s="4"/>
      <c r="M2" s="4"/>
      <c r="N2" s="4"/>
      <c r="O2" s="4"/>
      <c r="P2" s="4"/>
      <c r="Q2" s="4"/>
      <c r="R2" s="4"/>
      <c r="S2" s="4"/>
      <c r="T2" s="4"/>
      <c r="U2" s="4"/>
      <c r="V2" s="4"/>
    </row>
    <row r="3" ht="18" customHeight="1" spans="1:22">
      <c r="A3" s="5" t="s">
        <v>1</v>
      </c>
      <c r="B3" s="6"/>
      <c r="C3" s="6"/>
      <c r="D3" s="6"/>
      <c r="E3" s="6"/>
      <c r="F3" s="6"/>
      <c r="G3" s="6"/>
      <c r="H3" s="6"/>
      <c r="I3" s="6"/>
      <c r="J3" s="6"/>
      <c r="K3" s="6"/>
      <c r="L3" s="6"/>
      <c r="M3" s="6"/>
      <c r="N3" s="6"/>
      <c r="O3" s="6"/>
      <c r="P3" s="6"/>
      <c r="Q3" s="6"/>
      <c r="R3" s="6"/>
      <c r="V3" s="36" t="s">
        <v>88</v>
      </c>
    </row>
    <row r="4" ht="15.75" customHeight="1" spans="1:22">
      <c r="A4" s="7" t="s">
        <v>1002</v>
      </c>
      <c r="B4" s="8" t="s">
        <v>1003</v>
      </c>
      <c r="C4" s="8" t="s">
        <v>1004</v>
      </c>
      <c r="D4" s="8" t="s">
        <v>1005</v>
      </c>
      <c r="E4" s="8" t="s">
        <v>1006</v>
      </c>
      <c r="F4" s="8" t="s">
        <v>1007</v>
      </c>
      <c r="G4" s="7" t="s">
        <v>1008</v>
      </c>
      <c r="H4" s="9" t="s">
        <v>203</v>
      </c>
      <c r="I4" s="9"/>
      <c r="J4" s="9"/>
      <c r="K4" s="9"/>
      <c r="L4" s="9"/>
      <c r="M4" s="9"/>
      <c r="N4" s="9"/>
      <c r="O4" s="9"/>
      <c r="P4" s="9"/>
      <c r="Q4" s="9"/>
      <c r="R4" s="9"/>
      <c r="S4" s="9"/>
      <c r="T4" s="9"/>
      <c r="U4" s="9"/>
      <c r="V4" s="9"/>
    </row>
    <row r="5" ht="17.25" customHeight="1" spans="1:22">
      <c r="A5" s="7"/>
      <c r="B5" s="10"/>
      <c r="C5" s="10"/>
      <c r="D5" s="10"/>
      <c r="E5" s="10"/>
      <c r="F5" s="10"/>
      <c r="G5" s="7"/>
      <c r="H5" s="11" t="s">
        <v>99</v>
      </c>
      <c r="I5" s="30" t="s">
        <v>207</v>
      </c>
      <c r="J5" s="31"/>
      <c r="K5" s="31"/>
      <c r="L5" s="31"/>
      <c r="M5" s="31"/>
      <c r="N5" s="31"/>
      <c r="O5" s="31"/>
      <c r="P5" s="32"/>
      <c r="Q5" s="33" t="s">
        <v>1009</v>
      </c>
      <c r="R5" s="7" t="s">
        <v>1010</v>
      </c>
      <c r="S5" s="37" t="s">
        <v>206</v>
      </c>
      <c r="T5" s="37"/>
      <c r="U5" s="37"/>
      <c r="V5" s="37"/>
    </row>
    <row r="6" ht="72" spans="1:22">
      <c r="A6" s="7"/>
      <c r="B6" s="12"/>
      <c r="C6" s="12"/>
      <c r="D6" s="12"/>
      <c r="E6" s="12"/>
      <c r="F6" s="12"/>
      <c r="G6" s="7"/>
      <c r="H6" s="13"/>
      <c r="I6" s="33" t="s">
        <v>97</v>
      </c>
      <c r="J6" s="33" t="s">
        <v>210</v>
      </c>
      <c r="K6" s="33" t="s">
        <v>211</v>
      </c>
      <c r="L6" s="33" t="s">
        <v>1011</v>
      </c>
      <c r="M6" s="33" t="s">
        <v>1012</v>
      </c>
      <c r="N6" s="7" t="s">
        <v>214</v>
      </c>
      <c r="O6" s="7" t="s">
        <v>1013</v>
      </c>
      <c r="P6" s="7" t="s">
        <v>216</v>
      </c>
      <c r="Q6" s="38"/>
      <c r="R6" s="7"/>
      <c r="S6" s="39" t="s">
        <v>97</v>
      </c>
      <c r="T6" s="39" t="s">
        <v>217</v>
      </c>
      <c r="U6" s="39" t="s">
        <v>1014</v>
      </c>
      <c r="V6" s="39" t="s">
        <v>219</v>
      </c>
    </row>
    <row r="7" ht="15" customHeight="1" spans="1:22">
      <c r="A7" s="9">
        <v>1</v>
      </c>
      <c r="B7" s="9">
        <v>2</v>
      </c>
      <c r="C7" s="9">
        <v>3</v>
      </c>
      <c r="D7" s="9">
        <v>4</v>
      </c>
      <c r="E7" s="9">
        <v>5</v>
      </c>
      <c r="F7" s="9">
        <v>6</v>
      </c>
      <c r="G7" s="9">
        <v>7</v>
      </c>
      <c r="H7" s="9">
        <v>8</v>
      </c>
      <c r="I7" s="9">
        <v>9</v>
      </c>
      <c r="J7" s="9">
        <v>10</v>
      </c>
      <c r="K7" s="9">
        <v>11</v>
      </c>
      <c r="L7" s="9">
        <v>12</v>
      </c>
      <c r="M7" s="9">
        <v>13</v>
      </c>
      <c r="N7" s="9">
        <v>14</v>
      </c>
      <c r="O7" s="9">
        <v>15</v>
      </c>
      <c r="P7" s="9">
        <v>16</v>
      </c>
      <c r="Q7" s="9">
        <v>17</v>
      </c>
      <c r="R7" s="9">
        <v>18</v>
      </c>
      <c r="S7" s="9">
        <v>19</v>
      </c>
      <c r="T7" s="9">
        <v>20</v>
      </c>
      <c r="U7" s="9">
        <v>21</v>
      </c>
      <c r="V7" s="9">
        <v>22</v>
      </c>
    </row>
    <row r="8" ht="21" customHeight="1" spans="1:22">
      <c r="A8" s="9" t="s">
        <v>1015</v>
      </c>
      <c r="B8" s="14"/>
      <c r="C8" s="14"/>
      <c r="D8" s="14"/>
      <c r="E8" s="15">
        <f>SUM(E9:E19)</f>
        <v>15</v>
      </c>
      <c r="F8" s="15"/>
      <c r="G8" s="15"/>
      <c r="H8" s="16">
        <f>SUM(H9:H19)</f>
        <v>3962.8</v>
      </c>
      <c r="I8" s="34"/>
      <c r="J8" s="34"/>
      <c r="K8" s="34"/>
      <c r="L8" s="34"/>
      <c r="M8" s="34"/>
      <c r="N8" s="34"/>
      <c r="O8" s="34"/>
      <c r="P8" s="34"/>
      <c r="Q8" s="34"/>
      <c r="R8" s="34"/>
      <c r="S8" s="34">
        <f>SUM(S9:S19)</f>
        <v>3962.8</v>
      </c>
      <c r="T8" s="34">
        <f>SUM(T9:T19)</f>
        <v>3962.8</v>
      </c>
      <c r="U8" s="14"/>
      <c r="V8" s="14"/>
    </row>
    <row r="9" s="1" customFormat="1" ht="22.35" customHeight="1" spans="1:22">
      <c r="A9" s="17" t="s">
        <v>1016</v>
      </c>
      <c r="B9" s="17" t="s">
        <v>1016</v>
      </c>
      <c r="C9" s="18"/>
      <c r="D9" s="19" t="s">
        <v>1017</v>
      </c>
      <c r="E9" s="20">
        <v>1</v>
      </c>
      <c r="F9" s="21"/>
      <c r="G9" s="22"/>
      <c r="H9" s="23">
        <f>I9+S9</f>
        <v>107</v>
      </c>
      <c r="I9" s="23"/>
      <c r="J9" s="23"/>
      <c r="K9" s="23"/>
      <c r="L9" s="23"/>
      <c r="M9" s="23"/>
      <c r="N9" s="23"/>
      <c r="O9" s="23"/>
      <c r="P9" s="23"/>
      <c r="Q9" s="23"/>
      <c r="R9" s="23"/>
      <c r="S9" s="24">
        <v>107</v>
      </c>
      <c r="T9" s="24">
        <v>107</v>
      </c>
      <c r="U9" s="24"/>
      <c r="V9" s="24"/>
    </row>
    <row r="10" s="1" customFormat="1" ht="22.35" customHeight="1" spans="1:22">
      <c r="A10" s="24" t="s">
        <v>1018</v>
      </c>
      <c r="B10" s="24" t="s">
        <v>1018</v>
      </c>
      <c r="C10" s="24"/>
      <c r="D10" s="25" t="s">
        <v>1019</v>
      </c>
      <c r="E10" s="26">
        <v>1</v>
      </c>
      <c r="F10" s="24"/>
      <c r="G10" s="24"/>
      <c r="H10" s="23">
        <f t="shared" ref="H10:H19" si="0">I10+S10</f>
        <v>2096.8</v>
      </c>
      <c r="I10" s="24"/>
      <c r="J10" s="24"/>
      <c r="K10" s="24"/>
      <c r="L10" s="24"/>
      <c r="M10" s="24"/>
      <c r="N10" s="24"/>
      <c r="O10" s="24"/>
      <c r="P10" s="24"/>
      <c r="Q10" s="24"/>
      <c r="R10" s="24"/>
      <c r="S10" s="24">
        <v>2096.8</v>
      </c>
      <c r="T10" s="24">
        <v>2096.8</v>
      </c>
      <c r="U10" s="24"/>
      <c r="V10" s="24"/>
    </row>
    <row r="11" s="1" customFormat="1" ht="22.35" customHeight="1" spans="1:22">
      <c r="A11" s="24" t="s">
        <v>1020</v>
      </c>
      <c r="B11" s="24" t="s">
        <v>1020</v>
      </c>
      <c r="C11" s="24"/>
      <c r="D11" s="25" t="s">
        <v>1019</v>
      </c>
      <c r="E11" s="26">
        <v>1</v>
      </c>
      <c r="F11" s="27"/>
      <c r="G11" s="27"/>
      <c r="H11" s="23">
        <f t="shared" si="0"/>
        <v>450</v>
      </c>
      <c r="I11" s="24"/>
      <c r="J11" s="24"/>
      <c r="K11" s="24"/>
      <c r="L11" s="24"/>
      <c r="M11" s="24"/>
      <c r="N11" s="24"/>
      <c r="O11" s="24"/>
      <c r="P11" s="24"/>
      <c r="Q11" s="24"/>
      <c r="R11" s="24"/>
      <c r="S11" s="24">
        <v>450</v>
      </c>
      <c r="T11" s="24">
        <v>450</v>
      </c>
      <c r="U11" s="24"/>
      <c r="V11" s="24"/>
    </row>
    <row r="12" s="1" customFormat="1" ht="22.35" customHeight="1" spans="1:22">
      <c r="A12" s="24" t="s">
        <v>1021</v>
      </c>
      <c r="B12" s="24" t="s">
        <v>1021</v>
      </c>
      <c r="C12" s="24"/>
      <c r="D12" s="25" t="s">
        <v>1019</v>
      </c>
      <c r="E12" s="26">
        <v>2</v>
      </c>
      <c r="F12" s="27"/>
      <c r="G12" s="27"/>
      <c r="H12" s="23">
        <f t="shared" si="0"/>
        <v>110</v>
      </c>
      <c r="I12" s="24"/>
      <c r="J12" s="24"/>
      <c r="K12" s="24"/>
      <c r="L12" s="24"/>
      <c r="M12" s="24"/>
      <c r="N12" s="24"/>
      <c r="O12" s="24"/>
      <c r="P12" s="24"/>
      <c r="Q12" s="24"/>
      <c r="R12" s="24"/>
      <c r="S12" s="24">
        <v>110</v>
      </c>
      <c r="T12" s="24">
        <v>110</v>
      </c>
      <c r="U12" s="24"/>
      <c r="V12" s="24"/>
    </row>
    <row r="13" s="1" customFormat="1" ht="22.35" customHeight="1" spans="1:22">
      <c r="A13" s="24" t="s">
        <v>1022</v>
      </c>
      <c r="B13" s="24" t="s">
        <v>1022</v>
      </c>
      <c r="C13" s="24"/>
      <c r="D13" s="25" t="s">
        <v>1023</v>
      </c>
      <c r="E13" s="26"/>
      <c r="F13" s="27"/>
      <c r="G13" s="27"/>
      <c r="H13" s="23">
        <f t="shared" si="0"/>
        <v>200</v>
      </c>
      <c r="I13" s="24"/>
      <c r="J13" s="24"/>
      <c r="K13" s="24"/>
      <c r="L13" s="24"/>
      <c r="M13" s="24"/>
      <c r="N13" s="24"/>
      <c r="O13" s="24"/>
      <c r="P13" s="24"/>
      <c r="Q13" s="24"/>
      <c r="R13" s="24"/>
      <c r="S13" s="24">
        <v>200</v>
      </c>
      <c r="T13" s="24">
        <v>200</v>
      </c>
      <c r="U13" s="24"/>
      <c r="V13" s="24"/>
    </row>
    <row r="14" s="1" customFormat="1" ht="22.35" customHeight="1" spans="1:22">
      <c r="A14" s="24" t="s">
        <v>1024</v>
      </c>
      <c r="B14" s="24" t="s">
        <v>1024</v>
      </c>
      <c r="C14" s="24"/>
      <c r="D14" s="25" t="s">
        <v>1025</v>
      </c>
      <c r="E14" s="26">
        <v>1</v>
      </c>
      <c r="F14" s="27"/>
      <c r="G14" s="27"/>
      <c r="H14" s="23">
        <f t="shared" si="0"/>
        <v>37</v>
      </c>
      <c r="I14" s="24"/>
      <c r="J14" s="24"/>
      <c r="K14" s="24"/>
      <c r="L14" s="24"/>
      <c r="M14" s="24"/>
      <c r="N14" s="24"/>
      <c r="O14" s="24"/>
      <c r="P14" s="24"/>
      <c r="Q14" s="24"/>
      <c r="R14" s="24"/>
      <c r="S14" s="24">
        <v>37</v>
      </c>
      <c r="T14" s="24">
        <v>37</v>
      </c>
      <c r="U14" s="24"/>
      <c r="V14" s="24"/>
    </row>
    <row r="15" s="1" customFormat="1" ht="22.35" customHeight="1" spans="1:22">
      <c r="A15" s="24" t="s">
        <v>1026</v>
      </c>
      <c r="B15" s="24" t="s">
        <v>1026</v>
      </c>
      <c r="C15" s="24"/>
      <c r="D15" s="25" t="s">
        <v>1025</v>
      </c>
      <c r="E15" s="26">
        <v>1</v>
      </c>
      <c r="F15" s="27"/>
      <c r="G15" s="27"/>
      <c r="H15" s="23">
        <f t="shared" si="0"/>
        <v>49</v>
      </c>
      <c r="I15" s="24"/>
      <c r="J15" s="24"/>
      <c r="K15" s="24"/>
      <c r="L15" s="24"/>
      <c r="M15" s="24"/>
      <c r="N15" s="24"/>
      <c r="O15" s="24"/>
      <c r="P15" s="24"/>
      <c r="Q15" s="24"/>
      <c r="R15" s="24"/>
      <c r="S15" s="24">
        <v>49</v>
      </c>
      <c r="T15" s="24">
        <v>49</v>
      </c>
      <c r="U15" s="24"/>
      <c r="V15" s="24"/>
    </row>
    <row r="16" s="1" customFormat="1" ht="22.35" customHeight="1" spans="1:22">
      <c r="A16" s="24" t="s">
        <v>1027</v>
      </c>
      <c r="B16" s="24" t="s">
        <v>1027</v>
      </c>
      <c r="C16" s="24"/>
      <c r="D16" s="25" t="s">
        <v>1028</v>
      </c>
      <c r="E16" s="26">
        <v>1</v>
      </c>
      <c r="F16" s="27"/>
      <c r="G16" s="27"/>
      <c r="H16" s="23">
        <f t="shared" si="0"/>
        <v>73</v>
      </c>
      <c r="I16" s="24"/>
      <c r="J16" s="24"/>
      <c r="K16" s="24"/>
      <c r="L16" s="24"/>
      <c r="M16" s="24"/>
      <c r="N16" s="24"/>
      <c r="O16" s="24"/>
      <c r="P16" s="24"/>
      <c r="Q16" s="24"/>
      <c r="R16" s="24"/>
      <c r="S16" s="24">
        <v>73</v>
      </c>
      <c r="T16" s="24">
        <v>73</v>
      </c>
      <c r="U16" s="24"/>
      <c r="V16" s="24"/>
    </row>
    <row r="17" s="1" customFormat="1" ht="22.35" customHeight="1" spans="1:22">
      <c r="A17" s="24" t="s">
        <v>1029</v>
      </c>
      <c r="B17" s="24" t="s">
        <v>1029</v>
      </c>
      <c r="C17" s="24"/>
      <c r="D17" s="25" t="s">
        <v>1025</v>
      </c>
      <c r="E17" s="26">
        <v>1</v>
      </c>
      <c r="F17" s="27"/>
      <c r="G17" s="27"/>
      <c r="H17" s="23">
        <f t="shared" si="0"/>
        <v>40</v>
      </c>
      <c r="I17" s="24"/>
      <c r="J17" s="24"/>
      <c r="K17" s="24"/>
      <c r="L17" s="24"/>
      <c r="M17" s="24"/>
      <c r="N17" s="24"/>
      <c r="O17" s="24"/>
      <c r="P17" s="24"/>
      <c r="Q17" s="24"/>
      <c r="R17" s="24"/>
      <c r="S17" s="24">
        <v>40</v>
      </c>
      <c r="T17" s="24">
        <v>40</v>
      </c>
      <c r="U17" s="24"/>
      <c r="V17" s="24"/>
    </row>
    <row r="18" s="1" customFormat="1" ht="22.35" customHeight="1" spans="1:22">
      <c r="A18" s="24" t="s">
        <v>1030</v>
      </c>
      <c r="B18" s="24" t="s">
        <v>1030</v>
      </c>
      <c r="C18" s="24"/>
      <c r="D18" s="24" t="s">
        <v>1019</v>
      </c>
      <c r="E18" s="28">
        <v>3</v>
      </c>
      <c r="F18" s="27"/>
      <c r="G18" s="27"/>
      <c r="H18" s="23">
        <f t="shared" si="0"/>
        <v>100</v>
      </c>
      <c r="I18" s="24"/>
      <c r="J18" s="24"/>
      <c r="K18" s="24"/>
      <c r="L18" s="24"/>
      <c r="M18" s="24"/>
      <c r="N18" s="24"/>
      <c r="O18" s="24"/>
      <c r="P18" s="24"/>
      <c r="Q18" s="24"/>
      <c r="R18" s="24"/>
      <c r="S18" s="24">
        <v>100</v>
      </c>
      <c r="T18" s="24">
        <v>100</v>
      </c>
      <c r="U18" s="24"/>
      <c r="V18" s="24"/>
    </row>
    <row r="19" s="1" customFormat="1" ht="22.35" customHeight="1" spans="1:22">
      <c r="A19" s="24" t="s">
        <v>1031</v>
      </c>
      <c r="B19" s="24" t="s">
        <v>1031</v>
      </c>
      <c r="C19" s="24"/>
      <c r="D19" s="24" t="s">
        <v>1028</v>
      </c>
      <c r="E19" s="28">
        <v>3</v>
      </c>
      <c r="F19" s="27"/>
      <c r="G19" s="27"/>
      <c r="H19" s="23">
        <f t="shared" si="0"/>
        <v>700</v>
      </c>
      <c r="I19" s="24"/>
      <c r="J19" s="24"/>
      <c r="K19" s="24"/>
      <c r="L19" s="24"/>
      <c r="M19" s="24"/>
      <c r="N19" s="24"/>
      <c r="O19" s="24"/>
      <c r="P19" s="24"/>
      <c r="Q19" s="24"/>
      <c r="R19" s="24"/>
      <c r="S19" s="24">
        <v>700</v>
      </c>
      <c r="T19" s="24">
        <v>700</v>
      </c>
      <c r="U19" s="24"/>
      <c r="V19" s="24"/>
    </row>
    <row r="21" customHeight="1" spans="1:4">
      <c r="A21" s="29"/>
      <c r="B21" s="29"/>
      <c r="C21" s="29"/>
      <c r="D21" s="29"/>
    </row>
  </sheetData>
  <mergeCells count="15">
    <mergeCell ref="A2:V2"/>
    <mergeCell ref="H4:V4"/>
    <mergeCell ref="I5:P5"/>
    <mergeCell ref="S5:V5"/>
    <mergeCell ref="A21:D21"/>
    <mergeCell ref="A4:A6"/>
    <mergeCell ref="B4:B6"/>
    <mergeCell ref="C4:C6"/>
    <mergeCell ref="D4:D6"/>
    <mergeCell ref="E4:E6"/>
    <mergeCell ref="F4:F6"/>
    <mergeCell ref="G4:G6"/>
    <mergeCell ref="H5:H6"/>
    <mergeCell ref="Q5:Q6"/>
    <mergeCell ref="R5:R6"/>
  </mergeCells>
  <printOptions horizontalCentered="1"/>
  <pageMargins left="0.551181102362205" right="0.551181102362205" top="0.78740157480315" bottom="0.78740157480315" header="0.511811023622047" footer="0.511811023622047"/>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C27" sqref="C27"/>
    </sheetView>
  </sheetViews>
  <sheetFormatPr defaultColWidth="9" defaultRowHeight="14.4" outlineLevelCol="1"/>
  <cols>
    <col min="1" max="1" width="46.5" customWidth="1"/>
    <col min="2" max="2" width="38.8796296296296" customWidth="1"/>
  </cols>
  <sheetData>
    <row r="1" ht="20.1" customHeight="1" spans="1:2">
      <c r="A1" s="230"/>
      <c r="B1" s="230"/>
    </row>
    <row r="2" ht="39.95" customHeight="1" spans="1:2">
      <c r="A2" s="4" t="s">
        <v>40</v>
      </c>
      <c r="B2" s="4"/>
    </row>
    <row r="3" s="2" customFormat="1" ht="39" customHeight="1" spans="1:2">
      <c r="A3" s="218" t="s">
        <v>1</v>
      </c>
      <c r="B3" s="219"/>
    </row>
    <row r="4" s="2" customFormat="1" ht="27" customHeight="1" spans="1:2">
      <c r="A4" s="9" t="s">
        <v>5</v>
      </c>
      <c r="B4" s="9" t="s">
        <v>6</v>
      </c>
    </row>
    <row r="5" s="2" customFormat="1" ht="27" customHeight="1" spans="1:2">
      <c r="A5" s="9"/>
      <c r="B5" s="9"/>
    </row>
    <row r="6" s="2" customFormat="1" ht="32.1" customHeight="1" spans="1:2">
      <c r="A6" s="231" t="s">
        <v>41</v>
      </c>
      <c r="B6" s="223">
        <v>15579.73</v>
      </c>
    </row>
    <row r="7" s="2" customFormat="1" ht="32.1" customHeight="1" spans="1:2">
      <c r="A7" s="232" t="s">
        <v>42</v>
      </c>
      <c r="B7" s="223"/>
    </row>
    <row r="8" s="2" customFormat="1" ht="32.1" customHeight="1" spans="1:2">
      <c r="A8" s="232" t="s">
        <v>43</v>
      </c>
      <c r="B8" s="223"/>
    </row>
    <row r="9" s="2" customFormat="1" ht="32.1" customHeight="1" spans="1:2">
      <c r="A9" s="232" t="s">
        <v>44</v>
      </c>
      <c r="B9" s="223"/>
    </row>
    <row r="10" s="2" customFormat="1" ht="32.1" customHeight="1" spans="1:2">
      <c r="A10" s="232" t="s">
        <v>45</v>
      </c>
      <c r="B10" s="223"/>
    </row>
    <row r="11" s="2" customFormat="1" ht="32.1" customHeight="1" spans="1:2">
      <c r="A11" s="232" t="s">
        <v>46</v>
      </c>
      <c r="B11" s="223">
        <v>129344.45</v>
      </c>
    </row>
    <row r="12" s="2" customFormat="1" ht="32.1" customHeight="1" spans="1:2">
      <c r="A12" s="232" t="s">
        <v>47</v>
      </c>
      <c r="B12" s="223">
        <v>2420.26</v>
      </c>
    </row>
    <row r="13" s="2" customFormat="1" ht="32.1" customHeight="1" spans="1:2">
      <c r="A13" s="149"/>
      <c r="B13" s="223"/>
    </row>
    <row r="14" s="2" customFormat="1" ht="32.1" customHeight="1" spans="1:2">
      <c r="A14" s="9" t="s">
        <v>38</v>
      </c>
      <c r="B14" s="229">
        <f>SUM(B6:B12)</f>
        <v>147344.44</v>
      </c>
    </row>
  </sheetData>
  <mergeCells count="5">
    <mergeCell ref="A1:B1"/>
    <mergeCell ref="A2:B2"/>
    <mergeCell ref="A3:B3"/>
    <mergeCell ref="A4:A5"/>
    <mergeCell ref="B4:B5"/>
  </mergeCells>
  <printOptions horizontalCentered="1"/>
  <pageMargins left="0.393700787401575" right="0.39370078740157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view="pageBreakPreview" zoomScaleNormal="70" workbookViewId="0">
      <selection activeCell="A18" sqref="A18"/>
    </sheetView>
  </sheetViews>
  <sheetFormatPr defaultColWidth="8" defaultRowHeight="14.25" customHeight="1" outlineLevelCol="3"/>
  <cols>
    <col min="1" max="2" width="43.1296296296296" style="2" customWidth="1"/>
    <col min="3" max="16377" width="8" style="2"/>
  </cols>
  <sheetData>
    <row r="1" s="2" customFormat="1" ht="12" spans="1:1">
      <c r="A1" s="3"/>
    </row>
    <row r="2" s="2" customFormat="1" ht="51.95" customHeight="1" spans="1:2">
      <c r="A2" s="4" t="s">
        <v>48</v>
      </c>
      <c r="B2" s="4"/>
    </row>
    <row r="3" s="2" customFormat="1" ht="24" customHeight="1" spans="1:4">
      <c r="A3" s="218" t="s">
        <v>1</v>
      </c>
      <c r="B3" s="219"/>
      <c r="C3" s="219"/>
      <c r="D3" s="219"/>
    </row>
    <row r="4" s="2" customFormat="1" ht="24" customHeight="1" spans="1:2">
      <c r="A4" s="9" t="s">
        <v>7</v>
      </c>
      <c r="B4" s="9" t="s">
        <v>6</v>
      </c>
    </row>
    <row r="5" s="2" customFormat="1" ht="24" customHeight="1" spans="1:2">
      <c r="A5" s="9"/>
      <c r="B5" s="9"/>
    </row>
    <row r="6" s="2" customFormat="1" ht="24" customHeight="1" spans="1:2">
      <c r="A6" s="19" t="s">
        <v>9</v>
      </c>
      <c r="B6" s="222"/>
    </row>
    <row r="7" s="2" customFormat="1" ht="24" customHeight="1" spans="1:2">
      <c r="A7" s="19" t="s">
        <v>11</v>
      </c>
      <c r="B7" s="223"/>
    </row>
    <row r="8" s="2" customFormat="1" ht="24" customHeight="1" spans="1:2">
      <c r="A8" s="19" t="s">
        <v>13</v>
      </c>
      <c r="B8" s="223"/>
    </row>
    <row r="9" s="2" customFormat="1" ht="24" customHeight="1" spans="1:2">
      <c r="A9" s="19" t="s">
        <v>15</v>
      </c>
      <c r="B9" s="223"/>
    </row>
    <row r="10" s="2" customFormat="1" ht="24" customHeight="1" spans="1:2">
      <c r="A10" s="19" t="s">
        <v>17</v>
      </c>
      <c r="B10" s="223"/>
    </row>
    <row r="11" s="2" customFormat="1" ht="24" customHeight="1" spans="1:2">
      <c r="A11" s="19" t="s">
        <v>19</v>
      </c>
      <c r="B11" s="223"/>
    </row>
    <row r="12" s="2" customFormat="1" ht="24" customHeight="1" spans="1:2">
      <c r="A12" s="19" t="s">
        <v>21</v>
      </c>
      <c r="B12" s="223"/>
    </row>
    <row r="13" s="2" customFormat="1" ht="24" customHeight="1" spans="1:2">
      <c r="A13" s="19" t="s">
        <v>22</v>
      </c>
      <c r="B13" s="224">
        <v>3213.9</v>
      </c>
    </row>
    <row r="14" s="2" customFormat="1" ht="24" customHeight="1" spans="1:2">
      <c r="A14" s="19" t="s">
        <v>23</v>
      </c>
      <c r="B14" s="224">
        <v>144130.54</v>
      </c>
    </row>
    <row r="15" s="2" customFormat="1" ht="24" customHeight="1" spans="1:2">
      <c r="A15" s="19" t="s">
        <v>24</v>
      </c>
      <c r="B15" s="223"/>
    </row>
    <row r="16" s="2" customFormat="1" ht="24" customHeight="1" spans="1:2">
      <c r="A16" s="19" t="s">
        <v>25</v>
      </c>
      <c r="B16" s="223"/>
    </row>
    <row r="17" s="2" customFormat="1" ht="24" customHeight="1" spans="1:2">
      <c r="A17" s="19" t="s">
        <v>26</v>
      </c>
      <c r="B17" s="223"/>
    </row>
    <row r="18" s="2" customFormat="1" ht="24" customHeight="1" spans="1:2">
      <c r="A18" s="19" t="s">
        <v>27</v>
      </c>
      <c r="B18" s="223"/>
    </row>
    <row r="19" s="2" customFormat="1" ht="24" customHeight="1" spans="1:2">
      <c r="A19" s="14" t="s">
        <v>28</v>
      </c>
      <c r="B19" s="223"/>
    </row>
    <row r="20" s="2" customFormat="1" ht="24" customHeight="1" spans="1:2">
      <c r="A20" s="14" t="s">
        <v>29</v>
      </c>
      <c r="B20" s="223"/>
    </row>
    <row r="21" s="2" customFormat="1" ht="24" customHeight="1" spans="1:2">
      <c r="A21" s="14" t="s">
        <v>30</v>
      </c>
      <c r="B21" s="223"/>
    </row>
    <row r="22" s="2" customFormat="1" ht="24" customHeight="1" spans="1:2">
      <c r="A22" s="14" t="s">
        <v>31</v>
      </c>
      <c r="B22" s="223"/>
    </row>
    <row r="23" s="2" customFormat="1" ht="24" customHeight="1" spans="1:2">
      <c r="A23" s="14" t="s">
        <v>32</v>
      </c>
      <c r="B23" s="223"/>
    </row>
    <row r="24" s="2" customFormat="1" ht="24" customHeight="1" spans="1:2">
      <c r="A24" s="14" t="s">
        <v>33</v>
      </c>
      <c r="B24" s="223"/>
    </row>
    <row r="25" s="2" customFormat="1" ht="24" customHeight="1" spans="1:2">
      <c r="A25" s="14" t="s">
        <v>34</v>
      </c>
      <c r="B25" s="223"/>
    </row>
    <row r="26" s="2" customFormat="1" ht="24" customHeight="1" spans="1:2">
      <c r="A26" s="14" t="s">
        <v>35</v>
      </c>
      <c r="B26" s="223"/>
    </row>
    <row r="27" s="2" customFormat="1" ht="24" customHeight="1" spans="1:2">
      <c r="A27" s="14" t="s">
        <v>36</v>
      </c>
      <c r="B27" s="223"/>
    </row>
    <row r="28" s="2" customFormat="1" ht="24" customHeight="1" spans="1:2">
      <c r="A28" s="14" t="s">
        <v>37</v>
      </c>
      <c r="B28" s="223"/>
    </row>
    <row r="29" s="2" customFormat="1" ht="24" customHeight="1" spans="1:2">
      <c r="A29" s="9" t="s">
        <v>39</v>
      </c>
      <c r="B29" s="229">
        <f>SUM(B6:B28)</f>
        <v>147344.44</v>
      </c>
    </row>
    <row r="30" s="2" customFormat="1" ht="29.25" customHeight="1"/>
  </sheetData>
  <mergeCells count="4">
    <mergeCell ref="A2:B2"/>
    <mergeCell ref="A3:D3"/>
    <mergeCell ref="A4:A5"/>
    <mergeCell ref="B4:B5"/>
  </mergeCells>
  <printOptions horizontalCentered="1"/>
  <pageMargins left="0.590551181102362" right="0.590551181102362" top="0.748031496062992" bottom="0.748031496062992" header="0.31496062992126" footer="0.31496062992126"/>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showGridLines="0" workbookViewId="0">
      <selection activeCell="C27" sqref="C27"/>
    </sheetView>
  </sheetViews>
  <sheetFormatPr defaultColWidth="8" defaultRowHeight="14.25" customHeight="1" outlineLevelCol="3"/>
  <cols>
    <col min="1" max="1" width="53.6296296296296" style="1" customWidth="1"/>
    <col min="2" max="2" width="40.6296296296296" style="1" customWidth="1"/>
    <col min="3" max="3" width="53.6296296296296" style="1" customWidth="1"/>
    <col min="4" max="4" width="40.6296296296296" style="1" customWidth="1"/>
    <col min="5" max="16384" width="8" style="1"/>
  </cols>
  <sheetData>
    <row r="1" spans="1:3">
      <c r="A1" s="217"/>
      <c r="B1" s="217"/>
      <c r="C1" s="217"/>
    </row>
    <row r="2" ht="33" customHeight="1" spans="1:4">
      <c r="A2" s="4" t="s">
        <v>49</v>
      </c>
      <c r="B2" s="4"/>
      <c r="C2" s="4"/>
      <c r="D2" s="4"/>
    </row>
    <row r="3" ht="19.5" customHeight="1" spans="1:4">
      <c r="A3" s="218" t="s">
        <v>1</v>
      </c>
      <c r="B3" s="219"/>
      <c r="C3" s="219"/>
      <c r="D3" s="219"/>
    </row>
    <row r="4" ht="26.1" customHeight="1" spans="1:4">
      <c r="A4" s="220" t="s">
        <v>3</v>
      </c>
      <c r="B4" s="220"/>
      <c r="C4" s="220" t="s">
        <v>4</v>
      </c>
      <c r="D4" s="220"/>
    </row>
    <row r="5" ht="26.1" customHeight="1" spans="1:4">
      <c r="A5" s="220" t="s">
        <v>5</v>
      </c>
      <c r="B5" s="221" t="s">
        <v>6</v>
      </c>
      <c r="C5" s="220" t="s">
        <v>50</v>
      </c>
      <c r="D5" s="221" t="s">
        <v>6</v>
      </c>
    </row>
    <row r="6" ht="26.1" customHeight="1" spans="1:4">
      <c r="A6" s="220"/>
      <c r="B6" s="221"/>
      <c r="C6" s="220"/>
      <c r="D6" s="221"/>
    </row>
    <row r="7" ht="26.1" customHeight="1" spans="1:4">
      <c r="A7" s="14" t="s">
        <v>51</v>
      </c>
      <c r="B7" s="222">
        <v>15579.73</v>
      </c>
      <c r="C7" s="24" t="s">
        <v>52</v>
      </c>
      <c r="D7" s="222">
        <v>17999.99</v>
      </c>
    </row>
    <row r="8" ht="26.1" customHeight="1" spans="1:4">
      <c r="A8" s="14" t="s">
        <v>53</v>
      </c>
      <c r="B8" s="222">
        <v>15579.73</v>
      </c>
      <c r="C8" s="19" t="s">
        <v>54</v>
      </c>
      <c r="D8" s="223"/>
    </row>
    <row r="9" ht="26.1" customHeight="1" spans="1:4">
      <c r="A9" s="14" t="s">
        <v>55</v>
      </c>
      <c r="B9" s="222">
        <v>15579.73</v>
      </c>
      <c r="C9" s="19" t="s">
        <v>56</v>
      </c>
      <c r="D9" s="223"/>
    </row>
    <row r="10" ht="26.1" customHeight="1" spans="1:4">
      <c r="A10" s="14" t="s">
        <v>57</v>
      </c>
      <c r="B10" s="223"/>
      <c r="C10" s="19" t="s">
        <v>58</v>
      </c>
      <c r="D10" s="223"/>
    </row>
    <row r="11" ht="26.1" customHeight="1" spans="1:4">
      <c r="A11" s="14" t="s">
        <v>59</v>
      </c>
      <c r="B11" s="223"/>
      <c r="C11" s="19" t="s">
        <v>60</v>
      </c>
      <c r="D11" s="223"/>
    </row>
    <row r="12" ht="26.1" customHeight="1" spans="1:4">
      <c r="A12" s="14" t="s">
        <v>61</v>
      </c>
      <c r="B12" s="223"/>
      <c r="C12" s="19" t="s">
        <v>62</v>
      </c>
      <c r="D12" s="223"/>
    </row>
    <row r="13" ht="26.1" customHeight="1" spans="1:4">
      <c r="A13" s="14" t="s">
        <v>63</v>
      </c>
      <c r="B13" s="223"/>
      <c r="C13" s="19" t="s">
        <v>64</v>
      </c>
      <c r="D13" s="223"/>
    </row>
    <row r="14" ht="26.1" customHeight="1" spans="1:4">
      <c r="A14" s="14" t="s">
        <v>65</v>
      </c>
      <c r="B14" s="223"/>
      <c r="C14" s="19" t="s">
        <v>66</v>
      </c>
      <c r="D14" s="223"/>
    </row>
    <row r="15" ht="26.1" customHeight="1" spans="1:4">
      <c r="A15" s="14" t="s">
        <v>67</v>
      </c>
      <c r="B15" s="24"/>
      <c r="C15" s="19" t="s">
        <v>68</v>
      </c>
      <c r="D15" s="224">
        <v>3213.9</v>
      </c>
    </row>
    <row r="16" ht="26.1" customHeight="1" spans="1:4">
      <c r="A16" s="14" t="s">
        <v>69</v>
      </c>
      <c r="B16" s="223"/>
      <c r="C16" s="19" t="s">
        <v>70</v>
      </c>
      <c r="D16" s="224">
        <v>14786.09</v>
      </c>
    </row>
    <row r="17" ht="26.1" customHeight="1" spans="1:4">
      <c r="A17" s="14" t="s">
        <v>71</v>
      </c>
      <c r="B17" s="225">
        <v>2420.26</v>
      </c>
      <c r="C17" s="19" t="s">
        <v>72</v>
      </c>
      <c r="D17" s="223"/>
    </row>
    <row r="18" ht="26.1" customHeight="1" spans="1:4">
      <c r="A18" s="14"/>
      <c r="B18" s="223"/>
      <c r="C18" s="19" t="s">
        <v>73</v>
      </c>
      <c r="D18" s="223"/>
    </row>
    <row r="19" ht="26.1" customHeight="1" spans="1:4">
      <c r="A19" s="14"/>
      <c r="B19" s="223"/>
      <c r="C19" s="19" t="s">
        <v>74</v>
      </c>
      <c r="D19" s="223"/>
    </row>
    <row r="20" ht="26.1" customHeight="1" spans="1:4">
      <c r="A20" s="14"/>
      <c r="B20" s="223"/>
      <c r="C20" s="19" t="s">
        <v>75</v>
      </c>
      <c r="D20" s="223"/>
    </row>
    <row r="21" ht="26.1" customHeight="1" spans="1:4">
      <c r="A21" s="14"/>
      <c r="B21" s="223"/>
      <c r="C21" s="14" t="s">
        <v>76</v>
      </c>
      <c r="D21" s="223"/>
    </row>
    <row r="22" ht="26.1" customHeight="1" spans="1:4">
      <c r="A22" s="14"/>
      <c r="B22" s="226"/>
      <c r="C22" s="14" t="s">
        <v>77</v>
      </c>
      <c r="D22" s="223"/>
    </row>
    <row r="23" ht="26.1" customHeight="1" spans="1:4">
      <c r="A23" s="14"/>
      <c r="B23" s="226"/>
      <c r="C23" s="14" t="s">
        <v>78</v>
      </c>
      <c r="D23" s="223"/>
    </row>
    <row r="24" ht="26.1" customHeight="1" spans="1:4">
      <c r="A24" s="14"/>
      <c r="B24" s="226"/>
      <c r="C24" s="14" t="s">
        <v>79</v>
      </c>
      <c r="D24" s="223"/>
    </row>
    <row r="25" ht="26.1" customHeight="1" spans="1:4">
      <c r="A25" s="24"/>
      <c r="B25" s="226"/>
      <c r="C25" s="14" t="s">
        <v>80</v>
      </c>
      <c r="D25" s="223"/>
    </row>
    <row r="26" ht="26.1" customHeight="1" spans="1:4">
      <c r="A26" s="19"/>
      <c r="B26" s="226"/>
      <c r="C26" s="14" t="s">
        <v>81</v>
      </c>
      <c r="D26" s="223"/>
    </row>
    <row r="27" ht="26.1" customHeight="1" spans="1:4">
      <c r="A27" s="24"/>
      <c r="B27" s="226"/>
      <c r="C27" s="14" t="s">
        <v>82</v>
      </c>
      <c r="D27" s="223"/>
    </row>
    <row r="28" ht="26.1" customHeight="1" spans="1:4">
      <c r="A28" s="24"/>
      <c r="B28" s="226"/>
      <c r="C28" s="14" t="s">
        <v>83</v>
      </c>
      <c r="D28" s="223"/>
    </row>
    <row r="29" ht="26.1" customHeight="1" spans="1:4">
      <c r="A29" s="19"/>
      <c r="B29" s="226"/>
      <c r="C29" s="14" t="s">
        <v>84</v>
      </c>
      <c r="D29" s="223"/>
    </row>
    <row r="30" ht="26.1" customHeight="1" spans="1:4">
      <c r="A30" s="19"/>
      <c r="B30" s="226"/>
      <c r="C30" s="14" t="s">
        <v>85</v>
      </c>
      <c r="D30" s="227"/>
    </row>
    <row r="31" ht="26.1" customHeight="1" spans="1:4">
      <c r="A31" s="19"/>
      <c r="B31" s="226"/>
      <c r="C31" s="14" t="s">
        <v>86</v>
      </c>
      <c r="D31" s="223"/>
    </row>
    <row r="32" ht="26.1" customHeight="1" spans="1:4">
      <c r="A32" s="9" t="s">
        <v>38</v>
      </c>
      <c r="B32" s="228">
        <f>15579.73+B17</f>
        <v>17999.99</v>
      </c>
      <c r="C32" s="9" t="s">
        <v>39</v>
      </c>
      <c r="D32" s="228">
        <v>17999.99</v>
      </c>
    </row>
    <row r="37" customHeight="1" spans="1:1">
      <c r="A37" s="225"/>
    </row>
  </sheetData>
  <mergeCells count="8">
    <mergeCell ref="A2:D2"/>
    <mergeCell ref="A3:D3"/>
    <mergeCell ref="A4:B4"/>
    <mergeCell ref="C4:D4"/>
    <mergeCell ref="A5:A6"/>
    <mergeCell ref="B5:B6"/>
    <mergeCell ref="C5:C6"/>
    <mergeCell ref="D5:D6"/>
  </mergeCells>
  <printOptions horizontalCentered="1"/>
  <pageMargins left="0.590551181102362" right="0.590551181102362" top="0.196850393700787" bottom="0.196850393700787" header="0.196850393700787" footer="0.196850393700787"/>
  <pageSetup paperSize="9" scale="68"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1"/>
  <sheetViews>
    <sheetView showGridLines="0" view="pageBreakPreview" zoomScaleNormal="70" workbookViewId="0">
      <selection activeCell="O27" sqref="O27"/>
    </sheetView>
  </sheetViews>
  <sheetFormatPr defaultColWidth="8" defaultRowHeight="13.2"/>
  <cols>
    <col min="1" max="1" width="4.87962962962963" style="115" customWidth="1"/>
    <col min="2" max="2" width="4.62962962962963" style="115" customWidth="1"/>
    <col min="3" max="3" width="5.25" style="115" customWidth="1"/>
    <col min="4" max="4" width="40.3796296296296" style="180" customWidth="1"/>
    <col min="5" max="14" width="11.75" style="115" customWidth="1"/>
    <col min="15" max="15" width="12.8796296296296" style="115" customWidth="1"/>
    <col min="16" max="28" width="11.75" style="115" customWidth="1"/>
    <col min="29" max="29" width="8" style="115" hidden="1" customWidth="1"/>
    <col min="30" max="30" width="30.1296296296296" style="115" customWidth="1"/>
    <col min="31" max="256" width="8" style="116"/>
    <col min="257" max="257" width="4.87962962962963" style="116" customWidth="1"/>
    <col min="258" max="258" width="4.62962962962963" style="116" customWidth="1"/>
    <col min="259" max="259" width="5.25" style="116" customWidth="1"/>
    <col min="260" max="260" width="35.8796296296296" style="116" customWidth="1"/>
    <col min="261" max="284" width="11.75" style="116" customWidth="1"/>
    <col min="285" max="285" width="8" style="116" hidden="1" customWidth="1"/>
    <col min="286" max="286" width="30.1296296296296" style="116" customWidth="1"/>
    <col min="287" max="512" width="8" style="116"/>
    <col min="513" max="513" width="4.87962962962963" style="116" customWidth="1"/>
    <col min="514" max="514" width="4.62962962962963" style="116" customWidth="1"/>
    <col min="515" max="515" width="5.25" style="116" customWidth="1"/>
    <col min="516" max="516" width="35.8796296296296" style="116" customWidth="1"/>
    <col min="517" max="540" width="11.75" style="116" customWidth="1"/>
    <col min="541" max="541" width="8" style="116" hidden="1" customWidth="1"/>
    <col min="542" max="542" width="30.1296296296296" style="116" customWidth="1"/>
    <col min="543" max="768" width="8" style="116"/>
    <col min="769" max="769" width="4.87962962962963" style="116" customWidth="1"/>
    <col min="770" max="770" width="4.62962962962963" style="116" customWidth="1"/>
    <col min="771" max="771" width="5.25" style="116" customWidth="1"/>
    <col min="772" max="772" width="35.8796296296296" style="116" customWidth="1"/>
    <col min="773" max="796" width="11.75" style="116" customWidth="1"/>
    <col min="797" max="797" width="8" style="116" hidden="1" customWidth="1"/>
    <col min="798" max="798" width="30.1296296296296" style="116" customWidth="1"/>
    <col min="799" max="1024" width="8" style="116"/>
    <col min="1025" max="1025" width="4.87962962962963" style="116" customWidth="1"/>
    <col min="1026" max="1026" width="4.62962962962963" style="116" customWidth="1"/>
    <col min="1027" max="1027" width="5.25" style="116" customWidth="1"/>
    <col min="1028" max="1028" width="35.8796296296296" style="116" customWidth="1"/>
    <col min="1029" max="1052" width="11.75" style="116" customWidth="1"/>
    <col min="1053" max="1053" width="8" style="116" hidden="1" customWidth="1"/>
    <col min="1054" max="1054" width="30.1296296296296" style="116" customWidth="1"/>
    <col min="1055" max="1280" width="8" style="116"/>
    <col min="1281" max="1281" width="4.87962962962963" style="116" customWidth="1"/>
    <col min="1282" max="1282" width="4.62962962962963" style="116" customWidth="1"/>
    <col min="1283" max="1283" width="5.25" style="116" customWidth="1"/>
    <col min="1284" max="1284" width="35.8796296296296" style="116" customWidth="1"/>
    <col min="1285" max="1308" width="11.75" style="116" customWidth="1"/>
    <col min="1309" max="1309" width="8" style="116" hidden="1" customWidth="1"/>
    <col min="1310" max="1310" width="30.1296296296296" style="116" customWidth="1"/>
    <col min="1311" max="1536" width="8" style="116"/>
    <col min="1537" max="1537" width="4.87962962962963" style="116" customWidth="1"/>
    <col min="1538" max="1538" width="4.62962962962963" style="116" customWidth="1"/>
    <col min="1539" max="1539" width="5.25" style="116" customWidth="1"/>
    <col min="1540" max="1540" width="35.8796296296296" style="116" customWidth="1"/>
    <col min="1541" max="1564" width="11.75" style="116" customWidth="1"/>
    <col min="1565" max="1565" width="8" style="116" hidden="1" customWidth="1"/>
    <col min="1566" max="1566" width="30.1296296296296" style="116" customWidth="1"/>
    <col min="1567" max="1792" width="8" style="116"/>
    <col min="1793" max="1793" width="4.87962962962963" style="116" customWidth="1"/>
    <col min="1794" max="1794" width="4.62962962962963" style="116" customWidth="1"/>
    <col min="1795" max="1795" width="5.25" style="116" customWidth="1"/>
    <col min="1796" max="1796" width="35.8796296296296" style="116" customWidth="1"/>
    <col min="1797" max="1820" width="11.75" style="116" customWidth="1"/>
    <col min="1821" max="1821" width="8" style="116" hidden="1" customWidth="1"/>
    <col min="1822" max="1822" width="30.1296296296296" style="116" customWidth="1"/>
    <col min="1823" max="2048" width="8" style="116"/>
    <col min="2049" max="2049" width="4.87962962962963" style="116" customWidth="1"/>
    <col min="2050" max="2050" width="4.62962962962963" style="116" customWidth="1"/>
    <col min="2051" max="2051" width="5.25" style="116" customWidth="1"/>
    <col min="2052" max="2052" width="35.8796296296296" style="116" customWidth="1"/>
    <col min="2053" max="2076" width="11.75" style="116" customWidth="1"/>
    <col min="2077" max="2077" width="8" style="116" hidden="1" customWidth="1"/>
    <col min="2078" max="2078" width="30.1296296296296" style="116" customWidth="1"/>
    <col min="2079" max="2304" width="8" style="116"/>
    <col min="2305" max="2305" width="4.87962962962963" style="116" customWidth="1"/>
    <col min="2306" max="2306" width="4.62962962962963" style="116" customWidth="1"/>
    <col min="2307" max="2307" width="5.25" style="116" customWidth="1"/>
    <col min="2308" max="2308" width="35.8796296296296" style="116" customWidth="1"/>
    <col min="2309" max="2332" width="11.75" style="116" customWidth="1"/>
    <col min="2333" max="2333" width="8" style="116" hidden="1" customWidth="1"/>
    <col min="2334" max="2334" width="30.1296296296296" style="116" customWidth="1"/>
    <col min="2335" max="2560" width="8" style="116"/>
    <col min="2561" max="2561" width="4.87962962962963" style="116" customWidth="1"/>
    <col min="2562" max="2562" width="4.62962962962963" style="116" customWidth="1"/>
    <col min="2563" max="2563" width="5.25" style="116" customWidth="1"/>
    <col min="2564" max="2564" width="35.8796296296296" style="116" customWidth="1"/>
    <col min="2565" max="2588" width="11.75" style="116" customWidth="1"/>
    <col min="2589" max="2589" width="8" style="116" hidden="1" customWidth="1"/>
    <col min="2590" max="2590" width="30.1296296296296" style="116" customWidth="1"/>
    <col min="2591" max="2816" width="8" style="116"/>
    <col min="2817" max="2817" width="4.87962962962963" style="116" customWidth="1"/>
    <col min="2818" max="2818" width="4.62962962962963" style="116" customWidth="1"/>
    <col min="2819" max="2819" width="5.25" style="116" customWidth="1"/>
    <col min="2820" max="2820" width="35.8796296296296" style="116" customWidth="1"/>
    <col min="2821" max="2844" width="11.75" style="116" customWidth="1"/>
    <col min="2845" max="2845" width="8" style="116" hidden="1" customWidth="1"/>
    <col min="2846" max="2846" width="30.1296296296296" style="116" customWidth="1"/>
    <col min="2847" max="3072" width="8" style="116"/>
    <col min="3073" max="3073" width="4.87962962962963" style="116" customWidth="1"/>
    <col min="3074" max="3074" width="4.62962962962963" style="116" customWidth="1"/>
    <col min="3075" max="3075" width="5.25" style="116" customWidth="1"/>
    <col min="3076" max="3076" width="35.8796296296296" style="116" customWidth="1"/>
    <col min="3077" max="3100" width="11.75" style="116" customWidth="1"/>
    <col min="3101" max="3101" width="8" style="116" hidden="1" customWidth="1"/>
    <col min="3102" max="3102" width="30.1296296296296" style="116" customWidth="1"/>
    <col min="3103" max="3328" width="8" style="116"/>
    <col min="3329" max="3329" width="4.87962962962963" style="116" customWidth="1"/>
    <col min="3330" max="3330" width="4.62962962962963" style="116" customWidth="1"/>
    <col min="3331" max="3331" width="5.25" style="116" customWidth="1"/>
    <col min="3332" max="3332" width="35.8796296296296" style="116" customWidth="1"/>
    <col min="3333" max="3356" width="11.75" style="116" customWidth="1"/>
    <col min="3357" max="3357" width="8" style="116" hidden="1" customWidth="1"/>
    <col min="3358" max="3358" width="30.1296296296296" style="116" customWidth="1"/>
    <col min="3359" max="3584" width="8" style="116"/>
    <col min="3585" max="3585" width="4.87962962962963" style="116" customWidth="1"/>
    <col min="3586" max="3586" width="4.62962962962963" style="116" customWidth="1"/>
    <col min="3587" max="3587" width="5.25" style="116" customWidth="1"/>
    <col min="3588" max="3588" width="35.8796296296296" style="116" customWidth="1"/>
    <col min="3589" max="3612" width="11.75" style="116" customWidth="1"/>
    <col min="3613" max="3613" width="8" style="116" hidden="1" customWidth="1"/>
    <col min="3614" max="3614" width="30.1296296296296" style="116" customWidth="1"/>
    <col min="3615" max="3840" width="8" style="116"/>
    <col min="3841" max="3841" width="4.87962962962963" style="116" customWidth="1"/>
    <col min="3842" max="3842" width="4.62962962962963" style="116" customWidth="1"/>
    <col min="3843" max="3843" width="5.25" style="116" customWidth="1"/>
    <col min="3844" max="3844" width="35.8796296296296" style="116" customWidth="1"/>
    <col min="3845" max="3868" width="11.75" style="116" customWidth="1"/>
    <col min="3869" max="3869" width="8" style="116" hidden="1" customWidth="1"/>
    <col min="3870" max="3870" width="30.1296296296296" style="116" customWidth="1"/>
    <col min="3871" max="4096" width="8" style="116"/>
    <col min="4097" max="4097" width="4.87962962962963" style="116" customWidth="1"/>
    <col min="4098" max="4098" width="4.62962962962963" style="116" customWidth="1"/>
    <col min="4099" max="4099" width="5.25" style="116" customWidth="1"/>
    <col min="4100" max="4100" width="35.8796296296296" style="116" customWidth="1"/>
    <col min="4101" max="4124" width="11.75" style="116" customWidth="1"/>
    <col min="4125" max="4125" width="8" style="116" hidden="1" customWidth="1"/>
    <col min="4126" max="4126" width="30.1296296296296" style="116" customWidth="1"/>
    <col min="4127" max="4352" width="8" style="116"/>
    <col min="4353" max="4353" width="4.87962962962963" style="116" customWidth="1"/>
    <col min="4354" max="4354" width="4.62962962962963" style="116" customWidth="1"/>
    <col min="4355" max="4355" width="5.25" style="116" customWidth="1"/>
    <col min="4356" max="4356" width="35.8796296296296" style="116" customWidth="1"/>
    <col min="4357" max="4380" width="11.75" style="116" customWidth="1"/>
    <col min="4381" max="4381" width="8" style="116" hidden="1" customWidth="1"/>
    <col min="4382" max="4382" width="30.1296296296296" style="116" customWidth="1"/>
    <col min="4383" max="4608" width="8" style="116"/>
    <col min="4609" max="4609" width="4.87962962962963" style="116" customWidth="1"/>
    <col min="4610" max="4610" width="4.62962962962963" style="116" customWidth="1"/>
    <col min="4611" max="4611" width="5.25" style="116" customWidth="1"/>
    <col min="4612" max="4612" width="35.8796296296296" style="116" customWidth="1"/>
    <col min="4613" max="4636" width="11.75" style="116" customWidth="1"/>
    <col min="4637" max="4637" width="8" style="116" hidden="1" customWidth="1"/>
    <col min="4638" max="4638" width="30.1296296296296" style="116" customWidth="1"/>
    <col min="4639" max="4864" width="8" style="116"/>
    <col min="4865" max="4865" width="4.87962962962963" style="116" customWidth="1"/>
    <col min="4866" max="4866" width="4.62962962962963" style="116" customWidth="1"/>
    <col min="4867" max="4867" width="5.25" style="116" customWidth="1"/>
    <col min="4868" max="4868" width="35.8796296296296" style="116" customWidth="1"/>
    <col min="4869" max="4892" width="11.75" style="116" customWidth="1"/>
    <col min="4893" max="4893" width="8" style="116" hidden="1" customWidth="1"/>
    <col min="4894" max="4894" width="30.1296296296296" style="116" customWidth="1"/>
    <col min="4895" max="5120" width="8" style="116"/>
    <col min="5121" max="5121" width="4.87962962962963" style="116" customWidth="1"/>
    <col min="5122" max="5122" width="4.62962962962963" style="116" customWidth="1"/>
    <col min="5123" max="5123" width="5.25" style="116" customWidth="1"/>
    <col min="5124" max="5124" width="35.8796296296296" style="116" customWidth="1"/>
    <col min="5125" max="5148" width="11.75" style="116" customWidth="1"/>
    <col min="5149" max="5149" width="8" style="116" hidden="1" customWidth="1"/>
    <col min="5150" max="5150" width="30.1296296296296" style="116" customWidth="1"/>
    <col min="5151" max="5376" width="8" style="116"/>
    <col min="5377" max="5377" width="4.87962962962963" style="116" customWidth="1"/>
    <col min="5378" max="5378" width="4.62962962962963" style="116" customWidth="1"/>
    <col min="5379" max="5379" width="5.25" style="116" customWidth="1"/>
    <col min="5380" max="5380" width="35.8796296296296" style="116" customWidth="1"/>
    <col min="5381" max="5404" width="11.75" style="116" customWidth="1"/>
    <col min="5405" max="5405" width="8" style="116" hidden="1" customWidth="1"/>
    <col min="5406" max="5406" width="30.1296296296296" style="116" customWidth="1"/>
    <col min="5407" max="5632" width="8" style="116"/>
    <col min="5633" max="5633" width="4.87962962962963" style="116" customWidth="1"/>
    <col min="5634" max="5634" width="4.62962962962963" style="116" customWidth="1"/>
    <col min="5635" max="5635" width="5.25" style="116" customWidth="1"/>
    <col min="5636" max="5636" width="35.8796296296296" style="116" customWidth="1"/>
    <col min="5637" max="5660" width="11.75" style="116" customWidth="1"/>
    <col min="5661" max="5661" width="8" style="116" hidden="1" customWidth="1"/>
    <col min="5662" max="5662" width="30.1296296296296" style="116" customWidth="1"/>
    <col min="5663" max="5888" width="8" style="116"/>
    <col min="5889" max="5889" width="4.87962962962963" style="116" customWidth="1"/>
    <col min="5890" max="5890" width="4.62962962962963" style="116" customWidth="1"/>
    <col min="5891" max="5891" width="5.25" style="116" customWidth="1"/>
    <col min="5892" max="5892" width="35.8796296296296" style="116" customWidth="1"/>
    <col min="5893" max="5916" width="11.75" style="116" customWidth="1"/>
    <col min="5917" max="5917" width="8" style="116" hidden="1" customWidth="1"/>
    <col min="5918" max="5918" width="30.1296296296296" style="116" customWidth="1"/>
    <col min="5919" max="6144" width="8" style="116"/>
    <col min="6145" max="6145" width="4.87962962962963" style="116" customWidth="1"/>
    <col min="6146" max="6146" width="4.62962962962963" style="116" customWidth="1"/>
    <col min="6147" max="6147" width="5.25" style="116" customWidth="1"/>
    <col min="6148" max="6148" width="35.8796296296296" style="116" customWidth="1"/>
    <col min="6149" max="6172" width="11.75" style="116" customWidth="1"/>
    <col min="6173" max="6173" width="8" style="116" hidden="1" customWidth="1"/>
    <col min="6174" max="6174" width="30.1296296296296" style="116" customWidth="1"/>
    <col min="6175" max="6400" width="8" style="116"/>
    <col min="6401" max="6401" width="4.87962962962963" style="116" customWidth="1"/>
    <col min="6402" max="6402" width="4.62962962962963" style="116" customWidth="1"/>
    <col min="6403" max="6403" width="5.25" style="116" customWidth="1"/>
    <col min="6404" max="6404" width="35.8796296296296" style="116" customWidth="1"/>
    <col min="6405" max="6428" width="11.75" style="116" customWidth="1"/>
    <col min="6429" max="6429" width="8" style="116" hidden="1" customWidth="1"/>
    <col min="6430" max="6430" width="30.1296296296296" style="116" customWidth="1"/>
    <col min="6431" max="6656" width="8" style="116"/>
    <col min="6657" max="6657" width="4.87962962962963" style="116" customWidth="1"/>
    <col min="6658" max="6658" width="4.62962962962963" style="116" customWidth="1"/>
    <col min="6659" max="6659" width="5.25" style="116" customWidth="1"/>
    <col min="6660" max="6660" width="35.8796296296296" style="116" customWidth="1"/>
    <col min="6661" max="6684" width="11.75" style="116" customWidth="1"/>
    <col min="6685" max="6685" width="8" style="116" hidden="1" customWidth="1"/>
    <col min="6686" max="6686" width="30.1296296296296" style="116" customWidth="1"/>
    <col min="6687" max="6912" width="8" style="116"/>
    <col min="6913" max="6913" width="4.87962962962963" style="116" customWidth="1"/>
    <col min="6914" max="6914" width="4.62962962962963" style="116" customWidth="1"/>
    <col min="6915" max="6915" width="5.25" style="116" customWidth="1"/>
    <col min="6916" max="6916" width="35.8796296296296" style="116" customWidth="1"/>
    <col min="6917" max="6940" width="11.75" style="116" customWidth="1"/>
    <col min="6941" max="6941" width="8" style="116" hidden="1" customWidth="1"/>
    <col min="6942" max="6942" width="30.1296296296296" style="116" customWidth="1"/>
    <col min="6943" max="7168" width="8" style="116"/>
    <col min="7169" max="7169" width="4.87962962962963" style="116" customWidth="1"/>
    <col min="7170" max="7170" width="4.62962962962963" style="116" customWidth="1"/>
    <col min="7171" max="7171" width="5.25" style="116" customWidth="1"/>
    <col min="7172" max="7172" width="35.8796296296296" style="116" customWidth="1"/>
    <col min="7173" max="7196" width="11.75" style="116" customWidth="1"/>
    <col min="7197" max="7197" width="8" style="116" hidden="1" customWidth="1"/>
    <col min="7198" max="7198" width="30.1296296296296" style="116" customWidth="1"/>
    <col min="7199" max="7424" width="8" style="116"/>
    <col min="7425" max="7425" width="4.87962962962963" style="116" customWidth="1"/>
    <col min="7426" max="7426" width="4.62962962962963" style="116" customWidth="1"/>
    <col min="7427" max="7427" width="5.25" style="116" customWidth="1"/>
    <col min="7428" max="7428" width="35.8796296296296" style="116" customWidth="1"/>
    <col min="7429" max="7452" width="11.75" style="116" customWidth="1"/>
    <col min="7453" max="7453" width="8" style="116" hidden="1" customWidth="1"/>
    <col min="7454" max="7454" width="30.1296296296296" style="116" customWidth="1"/>
    <col min="7455" max="7680" width="8" style="116"/>
    <col min="7681" max="7681" width="4.87962962962963" style="116" customWidth="1"/>
    <col min="7682" max="7682" width="4.62962962962963" style="116" customWidth="1"/>
    <col min="7683" max="7683" width="5.25" style="116" customWidth="1"/>
    <col min="7684" max="7684" width="35.8796296296296" style="116" customWidth="1"/>
    <col min="7685" max="7708" width="11.75" style="116" customWidth="1"/>
    <col min="7709" max="7709" width="8" style="116" hidden="1" customWidth="1"/>
    <col min="7710" max="7710" width="30.1296296296296" style="116" customWidth="1"/>
    <col min="7711" max="7936" width="8" style="116"/>
    <col min="7937" max="7937" width="4.87962962962963" style="116" customWidth="1"/>
    <col min="7938" max="7938" width="4.62962962962963" style="116" customWidth="1"/>
    <col min="7939" max="7939" width="5.25" style="116" customWidth="1"/>
    <col min="7940" max="7940" width="35.8796296296296" style="116" customWidth="1"/>
    <col min="7941" max="7964" width="11.75" style="116" customWidth="1"/>
    <col min="7965" max="7965" width="8" style="116" hidden="1" customWidth="1"/>
    <col min="7966" max="7966" width="30.1296296296296" style="116" customWidth="1"/>
    <col min="7967" max="8192" width="8" style="116"/>
    <col min="8193" max="8193" width="4.87962962962963" style="116" customWidth="1"/>
    <col min="8194" max="8194" width="4.62962962962963" style="116" customWidth="1"/>
    <col min="8195" max="8195" width="5.25" style="116" customWidth="1"/>
    <col min="8196" max="8196" width="35.8796296296296" style="116" customWidth="1"/>
    <col min="8197" max="8220" width="11.75" style="116" customWidth="1"/>
    <col min="8221" max="8221" width="8" style="116" hidden="1" customWidth="1"/>
    <col min="8222" max="8222" width="30.1296296296296" style="116" customWidth="1"/>
    <col min="8223" max="8448" width="8" style="116"/>
    <col min="8449" max="8449" width="4.87962962962963" style="116" customWidth="1"/>
    <col min="8450" max="8450" width="4.62962962962963" style="116" customWidth="1"/>
    <col min="8451" max="8451" width="5.25" style="116" customWidth="1"/>
    <col min="8452" max="8452" width="35.8796296296296" style="116" customWidth="1"/>
    <col min="8453" max="8476" width="11.75" style="116" customWidth="1"/>
    <col min="8477" max="8477" width="8" style="116" hidden="1" customWidth="1"/>
    <col min="8478" max="8478" width="30.1296296296296" style="116" customWidth="1"/>
    <col min="8479" max="8704" width="8" style="116"/>
    <col min="8705" max="8705" width="4.87962962962963" style="116" customWidth="1"/>
    <col min="8706" max="8706" width="4.62962962962963" style="116" customWidth="1"/>
    <col min="8707" max="8707" width="5.25" style="116" customWidth="1"/>
    <col min="8708" max="8708" width="35.8796296296296" style="116" customWidth="1"/>
    <col min="8709" max="8732" width="11.75" style="116" customWidth="1"/>
    <col min="8733" max="8733" width="8" style="116" hidden="1" customWidth="1"/>
    <col min="8734" max="8734" width="30.1296296296296" style="116" customWidth="1"/>
    <col min="8735" max="8960" width="8" style="116"/>
    <col min="8961" max="8961" width="4.87962962962963" style="116" customWidth="1"/>
    <col min="8962" max="8962" width="4.62962962962963" style="116" customWidth="1"/>
    <col min="8963" max="8963" width="5.25" style="116" customWidth="1"/>
    <col min="8964" max="8964" width="35.8796296296296" style="116" customWidth="1"/>
    <col min="8965" max="8988" width="11.75" style="116" customWidth="1"/>
    <col min="8989" max="8989" width="8" style="116" hidden="1" customWidth="1"/>
    <col min="8990" max="8990" width="30.1296296296296" style="116" customWidth="1"/>
    <col min="8991" max="9216" width="8" style="116"/>
    <col min="9217" max="9217" width="4.87962962962963" style="116" customWidth="1"/>
    <col min="9218" max="9218" width="4.62962962962963" style="116" customWidth="1"/>
    <col min="9219" max="9219" width="5.25" style="116" customWidth="1"/>
    <col min="9220" max="9220" width="35.8796296296296" style="116" customWidth="1"/>
    <col min="9221" max="9244" width="11.75" style="116" customWidth="1"/>
    <col min="9245" max="9245" width="8" style="116" hidden="1" customWidth="1"/>
    <col min="9246" max="9246" width="30.1296296296296" style="116" customWidth="1"/>
    <col min="9247" max="9472" width="8" style="116"/>
    <col min="9473" max="9473" width="4.87962962962963" style="116" customWidth="1"/>
    <col min="9474" max="9474" width="4.62962962962963" style="116" customWidth="1"/>
    <col min="9475" max="9475" width="5.25" style="116" customWidth="1"/>
    <col min="9476" max="9476" width="35.8796296296296" style="116" customWidth="1"/>
    <col min="9477" max="9500" width="11.75" style="116" customWidth="1"/>
    <col min="9501" max="9501" width="8" style="116" hidden="1" customWidth="1"/>
    <col min="9502" max="9502" width="30.1296296296296" style="116" customWidth="1"/>
    <col min="9503" max="9728" width="8" style="116"/>
    <col min="9729" max="9729" width="4.87962962962963" style="116" customWidth="1"/>
    <col min="9730" max="9730" width="4.62962962962963" style="116" customWidth="1"/>
    <col min="9731" max="9731" width="5.25" style="116" customWidth="1"/>
    <col min="9732" max="9732" width="35.8796296296296" style="116" customWidth="1"/>
    <col min="9733" max="9756" width="11.75" style="116" customWidth="1"/>
    <col min="9757" max="9757" width="8" style="116" hidden="1" customWidth="1"/>
    <col min="9758" max="9758" width="30.1296296296296" style="116" customWidth="1"/>
    <col min="9759" max="9984" width="8" style="116"/>
    <col min="9985" max="9985" width="4.87962962962963" style="116" customWidth="1"/>
    <col min="9986" max="9986" width="4.62962962962963" style="116" customWidth="1"/>
    <col min="9987" max="9987" width="5.25" style="116" customWidth="1"/>
    <col min="9988" max="9988" width="35.8796296296296" style="116" customWidth="1"/>
    <col min="9989" max="10012" width="11.75" style="116" customWidth="1"/>
    <col min="10013" max="10013" width="8" style="116" hidden="1" customWidth="1"/>
    <col min="10014" max="10014" width="30.1296296296296" style="116" customWidth="1"/>
    <col min="10015" max="10240" width="8" style="116"/>
    <col min="10241" max="10241" width="4.87962962962963" style="116" customWidth="1"/>
    <col min="10242" max="10242" width="4.62962962962963" style="116" customWidth="1"/>
    <col min="10243" max="10243" width="5.25" style="116" customWidth="1"/>
    <col min="10244" max="10244" width="35.8796296296296" style="116" customWidth="1"/>
    <col min="10245" max="10268" width="11.75" style="116" customWidth="1"/>
    <col min="10269" max="10269" width="8" style="116" hidden="1" customWidth="1"/>
    <col min="10270" max="10270" width="30.1296296296296" style="116" customWidth="1"/>
    <col min="10271" max="10496" width="8" style="116"/>
    <col min="10497" max="10497" width="4.87962962962963" style="116" customWidth="1"/>
    <col min="10498" max="10498" width="4.62962962962963" style="116" customWidth="1"/>
    <col min="10499" max="10499" width="5.25" style="116" customWidth="1"/>
    <col min="10500" max="10500" width="35.8796296296296" style="116" customWidth="1"/>
    <col min="10501" max="10524" width="11.75" style="116" customWidth="1"/>
    <col min="10525" max="10525" width="8" style="116" hidden="1" customWidth="1"/>
    <col min="10526" max="10526" width="30.1296296296296" style="116" customWidth="1"/>
    <col min="10527" max="10752" width="8" style="116"/>
    <col min="10753" max="10753" width="4.87962962962963" style="116" customWidth="1"/>
    <col min="10754" max="10754" width="4.62962962962963" style="116" customWidth="1"/>
    <col min="10755" max="10755" width="5.25" style="116" customWidth="1"/>
    <col min="10756" max="10756" width="35.8796296296296" style="116" customWidth="1"/>
    <col min="10757" max="10780" width="11.75" style="116" customWidth="1"/>
    <col min="10781" max="10781" width="8" style="116" hidden="1" customWidth="1"/>
    <col min="10782" max="10782" width="30.1296296296296" style="116" customWidth="1"/>
    <col min="10783" max="11008" width="8" style="116"/>
    <col min="11009" max="11009" width="4.87962962962963" style="116" customWidth="1"/>
    <col min="11010" max="11010" width="4.62962962962963" style="116" customWidth="1"/>
    <col min="11011" max="11011" width="5.25" style="116" customWidth="1"/>
    <col min="11012" max="11012" width="35.8796296296296" style="116" customWidth="1"/>
    <col min="11013" max="11036" width="11.75" style="116" customWidth="1"/>
    <col min="11037" max="11037" width="8" style="116" hidden="1" customWidth="1"/>
    <col min="11038" max="11038" width="30.1296296296296" style="116" customWidth="1"/>
    <col min="11039" max="11264" width="8" style="116"/>
    <col min="11265" max="11265" width="4.87962962962963" style="116" customWidth="1"/>
    <col min="11266" max="11266" width="4.62962962962963" style="116" customWidth="1"/>
    <col min="11267" max="11267" width="5.25" style="116" customWidth="1"/>
    <col min="11268" max="11268" width="35.8796296296296" style="116" customWidth="1"/>
    <col min="11269" max="11292" width="11.75" style="116" customWidth="1"/>
    <col min="11293" max="11293" width="8" style="116" hidden="1" customWidth="1"/>
    <col min="11294" max="11294" width="30.1296296296296" style="116" customWidth="1"/>
    <col min="11295" max="11520" width="8" style="116"/>
    <col min="11521" max="11521" width="4.87962962962963" style="116" customWidth="1"/>
    <col min="11522" max="11522" width="4.62962962962963" style="116" customWidth="1"/>
    <col min="11523" max="11523" width="5.25" style="116" customWidth="1"/>
    <col min="11524" max="11524" width="35.8796296296296" style="116" customWidth="1"/>
    <col min="11525" max="11548" width="11.75" style="116" customWidth="1"/>
    <col min="11549" max="11549" width="8" style="116" hidden="1" customWidth="1"/>
    <col min="11550" max="11550" width="30.1296296296296" style="116" customWidth="1"/>
    <col min="11551" max="11776" width="8" style="116"/>
    <col min="11777" max="11777" width="4.87962962962963" style="116" customWidth="1"/>
    <col min="11778" max="11778" width="4.62962962962963" style="116" customWidth="1"/>
    <col min="11779" max="11779" width="5.25" style="116" customWidth="1"/>
    <col min="11780" max="11780" width="35.8796296296296" style="116" customWidth="1"/>
    <col min="11781" max="11804" width="11.75" style="116" customWidth="1"/>
    <col min="11805" max="11805" width="8" style="116" hidden="1" customWidth="1"/>
    <col min="11806" max="11806" width="30.1296296296296" style="116" customWidth="1"/>
    <col min="11807" max="12032" width="8" style="116"/>
    <col min="12033" max="12033" width="4.87962962962963" style="116" customWidth="1"/>
    <col min="12034" max="12034" width="4.62962962962963" style="116" customWidth="1"/>
    <col min="12035" max="12035" width="5.25" style="116" customWidth="1"/>
    <col min="12036" max="12036" width="35.8796296296296" style="116" customWidth="1"/>
    <col min="12037" max="12060" width="11.75" style="116" customWidth="1"/>
    <col min="12061" max="12061" width="8" style="116" hidden="1" customWidth="1"/>
    <col min="12062" max="12062" width="30.1296296296296" style="116" customWidth="1"/>
    <col min="12063" max="12288" width="8" style="116"/>
    <col min="12289" max="12289" width="4.87962962962963" style="116" customWidth="1"/>
    <col min="12290" max="12290" width="4.62962962962963" style="116" customWidth="1"/>
    <col min="12291" max="12291" width="5.25" style="116" customWidth="1"/>
    <col min="12292" max="12292" width="35.8796296296296" style="116" customWidth="1"/>
    <col min="12293" max="12316" width="11.75" style="116" customWidth="1"/>
    <col min="12317" max="12317" width="8" style="116" hidden="1" customWidth="1"/>
    <col min="12318" max="12318" width="30.1296296296296" style="116" customWidth="1"/>
    <col min="12319" max="12544" width="8" style="116"/>
    <col min="12545" max="12545" width="4.87962962962963" style="116" customWidth="1"/>
    <col min="12546" max="12546" width="4.62962962962963" style="116" customWidth="1"/>
    <col min="12547" max="12547" width="5.25" style="116" customWidth="1"/>
    <col min="12548" max="12548" width="35.8796296296296" style="116" customWidth="1"/>
    <col min="12549" max="12572" width="11.75" style="116" customWidth="1"/>
    <col min="12573" max="12573" width="8" style="116" hidden="1" customWidth="1"/>
    <col min="12574" max="12574" width="30.1296296296296" style="116" customWidth="1"/>
    <col min="12575" max="12800" width="8" style="116"/>
    <col min="12801" max="12801" width="4.87962962962963" style="116" customWidth="1"/>
    <col min="12802" max="12802" width="4.62962962962963" style="116" customWidth="1"/>
    <col min="12803" max="12803" width="5.25" style="116" customWidth="1"/>
    <col min="12804" max="12804" width="35.8796296296296" style="116" customWidth="1"/>
    <col min="12805" max="12828" width="11.75" style="116" customWidth="1"/>
    <col min="12829" max="12829" width="8" style="116" hidden="1" customWidth="1"/>
    <col min="12830" max="12830" width="30.1296296296296" style="116" customWidth="1"/>
    <col min="12831" max="13056" width="8" style="116"/>
    <col min="13057" max="13057" width="4.87962962962963" style="116" customWidth="1"/>
    <col min="13058" max="13058" width="4.62962962962963" style="116" customWidth="1"/>
    <col min="13059" max="13059" width="5.25" style="116" customWidth="1"/>
    <col min="13060" max="13060" width="35.8796296296296" style="116" customWidth="1"/>
    <col min="13061" max="13084" width="11.75" style="116" customWidth="1"/>
    <col min="13085" max="13085" width="8" style="116" hidden="1" customWidth="1"/>
    <col min="13086" max="13086" width="30.1296296296296" style="116" customWidth="1"/>
    <col min="13087" max="13312" width="8" style="116"/>
    <col min="13313" max="13313" width="4.87962962962963" style="116" customWidth="1"/>
    <col min="13314" max="13314" width="4.62962962962963" style="116" customWidth="1"/>
    <col min="13315" max="13315" width="5.25" style="116" customWidth="1"/>
    <col min="13316" max="13316" width="35.8796296296296" style="116" customWidth="1"/>
    <col min="13317" max="13340" width="11.75" style="116" customWidth="1"/>
    <col min="13341" max="13341" width="8" style="116" hidden="1" customWidth="1"/>
    <col min="13342" max="13342" width="30.1296296296296" style="116" customWidth="1"/>
    <col min="13343" max="13568" width="8" style="116"/>
    <col min="13569" max="13569" width="4.87962962962963" style="116" customWidth="1"/>
    <col min="13570" max="13570" width="4.62962962962963" style="116" customWidth="1"/>
    <col min="13571" max="13571" width="5.25" style="116" customWidth="1"/>
    <col min="13572" max="13572" width="35.8796296296296" style="116" customWidth="1"/>
    <col min="13573" max="13596" width="11.75" style="116" customWidth="1"/>
    <col min="13597" max="13597" width="8" style="116" hidden="1" customWidth="1"/>
    <col min="13598" max="13598" width="30.1296296296296" style="116" customWidth="1"/>
    <col min="13599" max="13824" width="8" style="116"/>
    <col min="13825" max="13825" width="4.87962962962963" style="116" customWidth="1"/>
    <col min="13826" max="13826" width="4.62962962962963" style="116" customWidth="1"/>
    <col min="13827" max="13827" width="5.25" style="116" customWidth="1"/>
    <col min="13828" max="13828" width="35.8796296296296" style="116" customWidth="1"/>
    <col min="13829" max="13852" width="11.75" style="116" customWidth="1"/>
    <col min="13853" max="13853" width="8" style="116" hidden="1" customWidth="1"/>
    <col min="13854" max="13854" width="30.1296296296296" style="116" customWidth="1"/>
    <col min="13855" max="14080" width="8" style="116"/>
    <col min="14081" max="14081" width="4.87962962962963" style="116" customWidth="1"/>
    <col min="14082" max="14082" width="4.62962962962963" style="116" customWidth="1"/>
    <col min="14083" max="14083" width="5.25" style="116" customWidth="1"/>
    <col min="14084" max="14084" width="35.8796296296296" style="116" customWidth="1"/>
    <col min="14085" max="14108" width="11.75" style="116" customWidth="1"/>
    <col min="14109" max="14109" width="8" style="116" hidden="1" customWidth="1"/>
    <col min="14110" max="14110" width="30.1296296296296" style="116" customWidth="1"/>
    <col min="14111" max="14336" width="8" style="116"/>
    <col min="14337" max="14337" width="4.87962962962963" style="116" customWidth="1"/>
    <col min="14338" max="14338" width="4.62962962962963" style="116" customWidth="1"/>
    <col min="14339" max="14339" width="5.25" style="116" customWidth="1"/>
    <col min="14340" max="14340" width="35.8796296296296" style="116" customWidth="1"/>
    <col min="14341" max="14364" width="11.75" style="116" customWidth="1"/>
    <col min="14365" max="14365" width="8" style="116" hidden="1" customWidth="1"/>
    <col min="14366" max="14366" width="30.1296296296296" style="116" customWidth="1"/>
    <col min="14367" max="14592" width="8" style="116"/>
    <col min="14593" max="14593" width="4.87962962962963" style="116" customWidth="1"/>
    <col min="14594" max="14594" width="4.62962962962963" style="116" customWidth="1"/>
    <col min="14595" max="14595" width="5.25" style="116" customWidth="1"/>
    <col min="14596" max="14596" width="35.8796296296296" style="116" customWidth="1"/>
    <col min="14597" max="14620" width="11.75" style="116" customWidth="1"/>
    <col min="14621" max="14621" width="8" style="116" hidden="1" customWidth="1"/>
    <col min="14622" max="14622" width="30.1296296296296" style="116" customWidth="1"/>
    <col min="14623" max="14848" width="8" style="116"/>
    <col min="14849" max="14849" width="4.87962962962963" style="116" customWidth="1"/>
    <col min="14850" max="14850" width="4.62962962962963" style="116" customWidth="1"/>
    <col min="14851" max="14851" width="5.25" style="116" customWidth="1"/>
    <col min="14852" max="14852" width="35.8796296296296" style="116" customWidth="1"/>
    <col min="14853" max="14876" width="11.75" style="116" customWidth="1"/>
    <col min="14877" max="14877" width="8" style="116" hidden="1" customWidth="1"/>
    <col min="14878" max="14878" width="30.1296296296296" style="116" customWidth="1"/>
    <col min="14879" max="15104" width="8" style="116"/>
    <col min="15105" max="15105" width="4.87962962962963" style="116" customWidth="1"/>
    <col min="15106" max="15106" width="4.62962962962963" style="116" customWidth="1"/>
    <col min="15107" max="15107" width="5.25" style="116" customWidth="1"/>
    <col min="15108" max="15108" width="35.8796296296296" style="116" customWidth="1"/>
    <col min="15109" max="15132" width="11.75" style="116" customWidth="1"/>
    <col min="15133" max="15133" width="8" style="116" hidden="1" customWidth="1"/>
    <col min="15134" max="15134" width="30.1296296296296" style="116" customWidth="1"/>
    <col min="15135" max="15360" width="8" style="116"/>
    <col min="15361" max="15361" width="4.87962962962963" style="116" customWidth="1"/>
    <col min="15362" max="15362" width="4.62962962962963" style="116" customWidth="1"/>
    <col min="15363" max="15363" width="5.25" style="116" customWidth="1"/>
    <col min="15364" max="15364" width="35.8796296296296" style="116" customWidth="1"/>
    <col min="15365" max="15388" width="11.75" style="116" customWidth="1"/>
    <col min="15389" max="15389" width="8" style="116" hidden="1" customWidth="1"/>
    <col min="15390" max="15390" width="30.1296296296296" style="116" customWidth="1"/>
    <col min="15391" max="15616" width="8" style="116"/>
    <col min="15617" max="15617" width="4.87962962962963" style="116" customWidth="1"/>
    <col min="15618" max="15618" width="4.62962962962963" style="116" customWidth="1"/>
    <col min="15619" max="15619" width="5.25" style="116" customWidth="1"/>
    <col min="15620" max="15620" width="35.8796296296296" style="116" customWidth="1"/>
    <col min="15621" max="15644" width="11.75" style="116" customWidth="1"/>
    <col min="15645" max="15645" width="8" style="116" hidden="1" customWidth="1"/>
    <col min="15646" max="15646" width="30.1296296296296" style="116" customWidth="1"/>
    <col min="15647" max="15872" width="8" style="116"/>
    <col min="15873" max="15873" width="4.87962962962963" style="116" customWidth="1"/>
    <col min="15874" max="15874" width="4.62962962962963" style="116" customWidth="1"/>
    <col min="15875" max="15875" width="5.25" style="116" customWidth="1"/>
    <col min="15876" max="15876" width="35.8796296296296" style="116" customWidth="1"/>
    <col min="15877" max="15900" width="11.75" style="116" customWidth="1"/>
    <col min="15901" max="15901" width="8" style="116" hidden="1" customWidth="1"/>
    <col min="15902" max="15902" width="30.1296296296296" style="116" customWidth="1"/>
    <col min="15903" max="16128" width="8" style="116"/>
    <col min="16129" max="16129" width="4.87962962962963" style="116" customWidth="1"/>
    <col min="16130" max="16130" width="4.62962962962963" style="116" customWidth="1"/>
    <col min="16131" max="16131" width="5.25" style="116" customWidth="1"/>
    <col min="16132" max="16132" width="35.8796296296296" style="116" customWidth="1"/>
    <col min="16133" max="16156" width="11.75" style="116" customWidth="1"/>
    <col min="16157" max="16157" width="8" style="116" hidden="1" customWidth="1"/>
    <col min="16158" max="16158" width="30.1296296296296" style="116" customWidth="1"/>
    <col min="16159" max="16384" width="8" style="116"/>
  </cols>
  <sheetData>
    <row r="1" ht="17.1" customHeight="1" spans="1:4">
      <c r="A1" s="151"/>
      <c r="D1" s="115"/>
    </row>
    <row r="2" ht="33.95" customHeight="1" spans="1:4">
      <c r="A2" s="152" t="s">
        <v>87</v>
      </c>
      <c r="D2" s="115"/>
    </row>
    <row r="3" ht="17.1" customHeight="1" spans="1:27">
      <c r="A3" s="181" t="s">
        <v>1</v>
      </c>
      <c r="B3" s="120"/>
      <c r="C3" s="120"/>
      <c r="D3" s="120"/>
      <c r="E3" s="153"/>
      <c r="AA3" s="153" t="s">
        <v>88</v>
      </c>
    </row>
    <row r="4" ht="14.4" spans="1:28">
      <c r="A4" s="126" t="s">
        <v>89</v>
      </c>
      <c r="B4" s="165"/>
      <c r="C4" s="155"/>
      <c r="D4" s="160" t="s">
        <v>90</v>
      </c>
      <c r="E4" s="126" t="s">
        <v>91</v>
      </c>
      <c r="F4" s="122"/>
      <c r="G4" s="122"/>
      <c r="H4" s="122"/>
      <c r="I4" s="122"/>
      <c r="J4" s="122"/>
      <c r="K4" s="122"/>
      <c r="L4" s="122"/>
      <c r="M4" s="122"/>
      <c r="N4" s="122"/>
      <c r="O4" s="122"/>
      <c r="P4" s="122"/>
      <c r="Q4" s="122"/>
      <c r="R4" s="122"/>
      <c r="S4" s="122"/>
      <c r="T4" s="122"/>
      <c r="U4" s="122"/>
      <c r="V4" s="122"/>
      <c r="W4" s="122"/>
      <c r="X4" s="122"/>
      <c r="Y4" s="122"/>
      <c r="Z4" s="122"/>
      <c r="AA4" s="207" t="s">
        <v>92</v>
      </c>
      <c r="AB4" s="208"/>
    </row>
    <row r="5" ht="14.4" spans="1:28">
      <c r="A5" s="182"/>
      <c r="B5" s="115"/>
      <c r="C5" s="183"/>
      <c r="D5" s="184"/>
      <c r="E5" s="126" t="s">
        <v>93</v>
      </c>
      <c r="F5" s="122"/>
      <c r="G5" s="122"/>
      <c r="H5" s="122"/>
      <c r="I5" s="122"/>
      <c r="J5" s="122"/>
      <c r="K5" s="122"/>
      <c r="L5" s="122"/>
      <c r="M5" s="122"/>
      <c r="N5" s="129"/>
      <c r="O5" s="160" t="s">
        <v>94</v>
      </c>
      <c r="P5" s="126" t="s">
        <v>95</v>
      </c>
      <c r="Q5" s="126" t="s">
        <v>96</v>
      </c>
      <c r="R5" s="122"/>
      <c r="S5" s="122"/>
      <c r="T5" s="122"/>
      <c r="U5" s="122"/>
      <c r="V5" s="122"/>
      <c r="W5" s="122"/>
      <c r="X5" s="122"/>
      <c r="Y5" s="122"/>
      <c r="Z5" s="122"/>
      <c r="AA5" s="207" t="s">
        <v>97</v>
      </c>
      <c r="AB5" s="207" t="s">
        <v>98</v>
      </c>
    </row>
    <row r="6" ht="14.4" spans="1:28">
      <c r="A6" s="185"/>
      <c r="B6" s="166"/>
      <c r="C6" s="157"/>
      <c r="D6" s="184"/>
      <c r="E6" s="126" t="s">
        <v>99</v>
      </c>
      <c r="F6" s="126" t="s">
        <v>100</v>
      </c>
      <c r="G6" s="122"/>
      <c r="H6" s="122"/>
      <c r="I6" s="129"/>
      <c r="J6" s="126" t="s">
        <v>101</v>
      </c>
      <c r="K6" s="122"/>
      <c r="L6" s="122"/>
      <c r="M6" s="129"/>
      <c r="N6" s="126" t="s">
        <v>102</v>
      </c>
      <c r="O6" s="184"/>
      <c r="P6" s="186"/>
      <c r="Q6" s="126" t="s">
        <v>99</v>
      </c>
      <c r="R6" s="126" t="s">
        <v>100</v>
      </c>
      <c r="S6" s="122"/>
      <c r="T6" s="122"/>
      <c r="U6" s="129"/>
      <c r="V6" s="126" t="s">
        <v>101</v>
      </c>
      <c r="W6" s="122"/>
      <c r="X6" s="122"/>
      <c r="Y6" s="129"/>
      <c r="Z6" s="121" t="s">
        <v>102</v>
      </c>
      <c r="AA6" s="208"/>
      <c r="AB6" s="208"/>
    </row>
    <row r="7" ht="14.4" spans="1:28">
      <c r="A7" s="126" t="s">
        <v>103</v>
      </c>
      <c r="B7" s="126" t="s">
        <v>104</v>
      </c>
      <c r="C7" s="126" t="s">
        <v>105</v>
      </c>
      <c r="D7" s="184"/>
      <c r="E7" s="186"/>
      <c r="F7" s="126" t="s">
        <v>97</v>
      </c>
      <c r="G7" s="126" t="s">
        <v>106</v>
      </c>
      <c r="H7" s="129"/>
      <c r="I7" s="126" t="s">
        <v>107</v>
      </c>
      <c r="J7" s="126" t="s">
        <v>97</v>
      </c>
      <c r="K7" s="126" t="s">
        <v>108</v>
      </c>
      <c r="L7" s="126" t="s">
        <v>109</v>
      </c>
      <c r="M7" s="160" t="s">
        <v>110</v>
      </c>
      <c r="N7" s="186"/>
      <c r="O7" s="184"/>
      <c r="P7" s="186"/>
      <c r="Q7" s="186"/>
      <c r="R7" s="126" t="s">
        <v>97</v>
      </c>
      <c r="S7" s="126" t="s">
        <v>106</v>
      </c>
      <c r="T7" s="129"/>
      <c r="U7" s="126" t="s">
        <v>107</v>
      </c>
      <c r="V7" s="126" t="s">
        <v>97</v>
      </c>
      <c r="W7" s="126" t="s">
        <v>108</v>
      </c>
      <c r="X7" s="126" t="s">
        <v>109</v>
      </c>
      <c r="Y7" s="126" t="s">
        <v>110</v>
      </c>
      <c r="Z7" s="182"/>
      <c r="AA7" s="208"/>
      <c r="AB7" s="208"/>
    </row>
    <row r="8" ht="28.8" spans="1:28">
      <c r="A8" s="187"/>
      <c r="B8" s="187"/>
      <c r="C8" s="187"/>
      <c r="D8" s="188"/>
      <c r="E8" s="187"/>
      <c r="F8" s="187"/>
      <c r="G8" s="126" t="s">
        <v>111</v>
      </c>
      <c r="H8" s="126" t="s">
        <v>112</v>
      </c>
      <c r="I8" s="187"/>
      <c r="J8" s="187"/>
      <c r="K8" s="187"/>
      <c r="L8" s="187"/>
      <c r="M8" s="188"/>
      <c r="N8" s="187"/>
      <c r="O8" s="188"/>
      <c r="P8" s="187"/>
      <c r="Q8" s="187"/>
      <c r="R8" s="187"/>
      <c r="S8" s="126" t="s">
        <v>111</v>
      </c>
      <c r="T8" s="126" t="s">
        <v>112</v>
      </c>
      <c r="U8" s="187"/>
      <c r="V8" s="187"/>
      <c r="W8" s="187"/>
      <c r="X8" s="187"/>
      <c r="Y8" s="187"/>
      <c r="Z8" s="185"/>
      <c r="AA8" s="208"/>
      <c r="AB8" s="208"/>
    </row>
    <row r="9" ht="15.95" customHeight="1" spans="1:28">
      <c r="A9" s="126" t="s">
        <v>113</v>
      </c>
      <c r="B9" s="126" t="s">
        <v>114</v>
      </c>
      <c r="C9" s="126" t="s">
        <v>115</v>
      </c>
      <c r="D9" s="160" t="s">
        <v>116</v>
      </c>
      <c r="E9" s="126" t="s">
        <v>117</v>
      </c>
      <c r="F9" s="126" t="s">
        <v>118</v>
      </c>
      <c r="G9" s="126" t="s">
        <v>119</v>
      </c>
      <c r="H9" s="126" t="s">
        <v>120</v>
      </c>
      <c r="I9" s="126" t="s">
        <v>121</v>
      </c>
      <c r="J9" s="126" t="s">
        <v>122</v>
      </c>
      <c r="K9" s="126" t="s">
        <v>123</v>
      </c>
      <c r="L9" s="126" t="s">
        <v>124</v>
      </c>
      <c r="M9" s="126" t="s">
        <v>125</v>
      </c>
      <c r="N9" s="126" t="s">
        <v>126</v>
      </c>
      <c r="O9" s="126" t="s">
        <v>127</v>
      </c>
      <c r="P9" s="126" t="s">
        <v>128</v>
      </c>
      <c r="Q9" s="126" t="s">
        <v>129</v>
      </c>
      <c r="R9" s="126" t="s">
        <v>130</v>
      </c>
      <c r="S9" s="126" t="s">
        <v>131</v>
      </c>
      <c r="T9" s="126" t="s">
        <v>132</v>
      </c>
      <c r="U9" s="126" t="s">
        <v>133</v>
      </c>
      <c r="V9" s="126" t="s">
        <v>134</v>
      </c>
      <c r="W9" s="126" t="s">
        <v>135</v>
      </c>
      <c r="X9" s="126" t="s">
        <v>136</v>
      </c>
      <c r="Y9" s="126" t="s">
        <v>137</v>
      </c>
      <c r="Z9" s="121" t="s">
        <v>138</v>
      </c>
      <c r="AA9" s="207" t="s">
        <v>139</v>
      </c>
      <c r="AB9" s="207" t="s">
        <v>140</v>
      </c>
    </row>
    <row r="10" ht="15.95" customHeight="1" spans="1:28">
      <c r="A10" s="189"/>
      <c r="B10" s="189"/>
      <c r="C10" s="189"/>
      <c r="D10" s="160" t="s">
        <v>99</v>
      </c>
      <c r="E10" s="190">
        <v>11760.73</v>
      </c>
      <c r="F10" s="190">
        <v>11113.34</v>
      </c>
      <c r="G10" s="190">
        <v>1191.49</v>
      </c>
      <c r="H10" s="190">
        <v>5453.59</v>
      </c>
      <c r="I10" s="190">
        <v>4468.26</v>
      </c>
      <c r="J10" s="190">
        <v>525.32</v>
      </c>
      <c r="K10" s="190">
        <v>0</v>
      </c>
      <c r="L10" s="190">
        <v>46.56</v>
      </c>
      <c r="M10" s="190">
        <v>0</v>
      </c>
      <c r="N10" s="190">
        <v>122.07</v>
      </c>
      <c r="O10" s="190">
        <f>E10-Q10</f>
        <v>4900.30416666667</v>
      </c>
      <c r="P10" s="190">
        <v>0</v>
      </c>
      <c r="Q10" s="190">
        <f>E10/12*7</f>
        <v>6860.42583333333</v>
      </c>
      <c r="R10" s="190">
        <f t="shared" ref="R10:Z10" si="0">F10/12*7</f>
        <v>6482.78166666667</v>
      </c>
      <c r="S10" s="190">
        <f t="shared" si="0"/>
        <v>695.035833333333</v>
      </c>
      <c r="T10" s="190">
        <f t="shared" si="0"/>
        <v>3181.26083333333</v>
      </c>
      <c r="U10" s="190">
        <f t="shared" si="0"/>
        <v>2606.485</v>
      </c>
      <c r="V10" s="190">
        <f t="shared" si="0"/>
        <v>306.436666666667</v>
      </c>
      <c r="W10" s="190">
        <f t="shared" si="0"/>
        <v>0</v>
      </c>
      <c r="X10" s="190">
        <f t="shared" si="0"/>
        <v>27.16</v>
      </c>
      <c r="Y10" s="190">
        <f t="shared" si="0"/>
        <v>0</v>
      </c>
      <c r="Z10" s="209">
        <f t="shared" si="0"/>
        <v>71.2075</v>
      </c>
      <c r="AA10" s="210">
        <v>3819</v>
      </c>
      <c r="AB10" s="210">
        <v>1774</v>
      </c>
    </row>
    <row r="11" ht="15.95" customHeight="1" spans="1:28">
      <c r="A11" s="191"/>
      <c r="B11" s="191"/>
      <c r="C11" s="191"/>
      <c r="D11" s="192" t="s">
        <v>141</v>
      </c>
      <c r="E11" s="190">
        <v>11760.73</v>
      </c>
      <c r="F11" s="190">
        <v>11113.34</v>
      </c>
      <c r="G11" s="190">
        <v>1191.49</v>
      </c>
      <c r="H11" s="190">
        <v>5453.59</v>
      </c>
      <c r="I11" s="190">
        <v>4468.26</v>
      </c>
      <c r="J11" s="190">
        <v>525.32</v>
      </c>
      <c r="K11" s="190">
        <v>0</v>
      </c>
      <c r="L11" s="190">
        <v>46.56</v>
      </c>
      <c r="M11" s="190">
        <v>0</v>
      </c>
      <c r="N11" s="190">
        <v>122.07</v>
      </c>
      <c r="O11" s="190">
        <f t="shared" ref="O11:O41" si="1">E11-Q11</f>
        <v>4900.30416666667</v>
      </c>
      <c r="P11" s="190">
        <v>0</v>
      </c>
      <c r="Q11" s="190">
        <f t="shared" ref="Q11:Q41" si="2">E11/12*7</f>
        <v>6860.42583333333</v>
      </c>
      <c r="R11" s="190">
        <f t="shared" ref="R11:R42" si="3">F11/12*7</f>
        <v>6482.78166666667</v>
      </c>
      <c r="S11" s="190">
        <f t="shared" ref="S11:S42" si="4">G11/12*7</f>
        <v>695.035833333333</v>
      </c>
      <c r="T11" s="190">
        <f t="shared" ref="T11:T42" si="5">H11/12*7</f>
        <v>3181.26083333333</v>
      </c>
      <c r="U11" s="190">
        <f t="shared" ref="U11:U42" si="6">I11/12*7</f>
        <v>2606.485</v>
      </c>
      <c r="V11" s="190">
        <f t="shared" ref="V11:V42" si="7">J11/12*7</f>
        <v>306.436666666667</v>
      </c>
      <c r="W11" s="190">
        <f t="shared" ref="W11:W42" si="8">K11/12*7</f>
        <v>0</v>
      </c>
      <c r="X11" s="190">
        <f t="shared" ref="X11:X42" si="9">L11/12*7</f>
        <v>27.16</v>
      </c>
      <c r="Y11" s="190">
        <f t="shared" ref="Y11:Y42" si="10">M11/12*7</f>
        <v>0</v>
      </c>
      <c r="Z11" s="209">
        <f t="shared" ref="Z11:Z42" si="11">N11/12*7</f>
        <v>71.2075</v>
      </c>
      <c r="AA11" s="210">
        <v>3819</v>
      </c>
      <c r="AB11" s="210">
        <v>1774</v>
      </c>
    </row>
    <row r="12" ht="15.95" customHeight="1" spans="1:28">
      <c r="A12" s="191"/>
      <c r="B12" s="191"/>
      <c r="C12" s="191"/>
      <c r="D12" s="192" t="s">
        <v>142</v>
      </c>
      <c r="E12" s="190">
        <v>1129.72</v>
      </c>
      <c r="F12" s="190">
        <v>967.69</v>
      </c>
      <c r="G12" s="190">
        <v>757.04</v>
      </c>
      <c r="H12" s="190">
        <v>0</v>
      </c>
      <c r="I12" s="190">
        <v>210.65</v>
      </c>
      <c r="J12" s="190">
        <v>145.19</v>
      </c>
      <c r="K12" s="190">
        <v>0</v>
      </c>
      <c r="L12" s="190">
        <v>8.7</v>
      </c>
      <c r="M12" s="190">
        <v>0</v>
      </c>
      <c r="N12" s="190">
        <v>16.84</v>
      </c>
      <c r="O12" s="190">
        <f t="shared" si="1"/>
        <v>470.716666666667</v>
      </c>
      <c r="P12" s="190">
        <v>0</v>
      </c>
      <c r="Q12" s="190">
        <f t="shared" si="2"/>
        <v>659.003333333333</v>
      </c>
      <c r="R12" s="190">
        <f t="shared" si="3"/>
        <v>564.485833333333</v>
      </c>
      <c r="S12" s="190">
        <f t="shared" si="4"/>
        <v>441.606666666667</v>
      </c>
      <c r="T12" s="190">
        <f t="shared" si="5"/>
        <v>0</v>
      </c>
      <c r="U12" s="190">
        <f t="shared" si="6"/>
        <v>122.879166666667</v>
      </c>
      <c r="V12" s="190">
        <f t="shared" si="7"/>
        <v>84.6941666666667</v>
      </c>
      <c r="W12" s="190">
        <f t="shared" si="8"/>
        <v>0</v>
      </c>
      <c r="X12" s="190">
        <f t="shared" si="9"/>
        <v>5.075</v>
      </c>
      <c r="Y12" s="190">
        <f t="shared" si="10"/>
        <v>0</v>
      </c>
      <c r="Z12" s="209">
        <f t="shared" si="11"/>
        <v>9.82333333333333</v>
      </c>
      <c r="AA12" s="210">
        <v>3743</v>
      </c>
      <c r="AB12" s="210">
        <v>1774</v>
      </c>
    </row>
    <row r="13" ht="15.95" customHeight="1" spans="1:28">
      <c r="A13" s="193" t="s">
        <v>143</v>
      </c>
      <c r="B13" s="193"/>
      <c r="C13" s="193"/>
      <c r="D13" s="192" t="s">
        <v>144</v>
      </c>
      <c r="E13" s="190">
        <v>88.93</v>
      </c>
      <c r="F13" s="190">
        <v>88.93</v>
      </c>
      <c r="G13" s="190">
        <v>0</v>
      </c>
      <c r="H13" s="190">
        <v>0</v>
      </c>
      <c r="I13" s="190">
        <v>88.93</v>
      </c>
      <c r="J13" s="190">
        <v>0</v>
      </c>
      <c r="K13" s="190">
        <v>0</v>
      </c>
      <c r="L13" s="190">
        <v>0</v>
      </c>
      <c r="M13" s="190">
        <v>0</v>
      </c>
      <c r="N13" s="190">
        <v>0</v>
      </c>
      <c r="O13" s="190">
        <f t="shared" si="1"/>
        <v>37.0541666666667</v>
      </c>
      <c r="P13" s="190">
        <v>0</v>
      </c>
      <c r="Q13" s="190">
        <f t="shared" si="2"/>
        <v>51.8758333333333</v>
      </c>
      <c r="R13" s="190">
        <f t="shared" si="3"/>
        <v>51.8758333333333</v>
      </c>
      <c r="S13" s="190">
        <f t="shared" si="4"/>
        <v>0</v>
      </c>
      <c r="T13" s="190">
        <f t="shared" si="5"/>
        <v>0</v>
      </c>
      <c r="U13" s="190">
        <f t="shared" si="6"/>
        <v>51.8758333333333</v>
      </c>
      <c r="V13" s="190">
        <f t="shared" si="7"/>
        <v>0</v>
      </c>
      <c r="W13" s="190">
        <f t="shared" si="8"/>
        <v>0</v>
      </c>
      <c r="X13" s="190">
        <f t="shared" si="9"/>
        <v>0</v>
      </c>
      <c r="Y13" s="190">
        <f t="shared" si="10"/>
        <v>0</v>
      </c>
      <c r="Z13" s="209">
        <f t="shared" si="11"/>
        <v>0</v>
      </c>
      <c r="AA13" s="210">
        <v>0</v>
      </c>
      <c r="AB13" s="210">
        <v>0</v>
      </c>
    </row>
    <row r="14" ht="15.95" customHeight="1" spans="1:28">
      <c r="A14" s="193"/>
      <c r="B14" s="193" t="s">
        <v>145</v>
      </c>
      <c r="C14" s="193"/>
      <c r="D14" s="192" t="s">
        <v>146</v>
      </c>
      <c r="E14" s="190">
        <v>88.93</v>
      </c>
      <c r="F14" s="190">
        <v>88.93</v>
      </c>
      <c r="G14" s="190">
        <v>0</v>
      </c>
      <c r="H14" s="190">
        <v>0</v>
      </c>
      <c r="I14" s="190">
        <v>88.93</v>
      </c>
      <c r="J14" s="190">
        <v>0</v>
      </c>
      <c r="K14" s="190">
        <v>0</v>
      </c>
      <c r="L14" s="190">
        <v>0</v>
      </c>
      <c r="M14" s="190">
        <v>0</v>
      </c>
      <c r="N14" s="190">
        <v>0</v>
      </c>
      <c r="O14" s="190">
        <f t="shared" si="1"/>
        <v>37.0541666666667</v>
      </c>
      <c r="P14" s="190">
        <v>0</v>
      </c>
      <c r="Q14" s="190">
        <f t="shared" si="2"/>
        <v>51.8758333333333</v>
      </c>
      <c r="R14" s="190">
        <f t="shared" si="3"/>
        <v>51.8758333333333</v>
      </c>
      <c r="S14" s="190">
        <f t="shared" si="4"/>
        <v>0</v>
      </c>
      <c r="T14" s="190">
        <f t="shared" si="5"/>
        <v>0</v>
      </c>
      <c r="U14" s="190">
        <f t="shared" si="6"/>
        <v>51.8758333333333</v>
      </c>
      <c r="V14" s="190">
        <f t="shared" si="7"/>
        <v>0</v>
      </c>
      <c r="W14" s="190">
        <f t="shared" si="8"/>
        <v>0</v>
      </c>
      <c r="X14" s="190">
        <f t="shared" si="9"/>
        <v>0</v>
      </c>
      <c r="Y14" s="190">
        <f t="shared" si="10"/>
        <v>0</v>
      </c>
      <c r="Z14" s="209">
        <f t="shared" si="11"/>
        <v>0</v>
      </c>
      <c r="AA14" s="210">
        <v>0</v>
      </c>
      <c r="AB14" s="210">
        <v>0</v>
      </c>
    </row>
    <row r="15" ht="22.5" customHeight="1" spans="1:28">
      <c r="A15" s="193"/>
      <c r="B15" s="193"/>
      <c r="C15" s="193" t="s">
        <v>145</v>
      </c>
      <c r="D15" s="192" t="s">
        <v>147</v>
      </c>
      <c r="E15" s="190">
        <v>88.93</v>
      </c>
      <c r="F15" s="190">
        <v>88.93</v>
      </c>
      <c r="G15" s="190">
        <v>0</v>
      </c>
      <c r="H15" s="190">
        <v>0</v>
      </c>
      <c r="I15" s="190">
        <v>88.93</v>
      </c>
      <c r="J15" s="190">
        <v>0</v>
      </c>
      <c r="K15" s="190">
        <v>0</v>
      </c>
      <c r="L15" s="190">
        <v>0</v>
      </c>
      <c r="M15" s="190">
        <v>0</v>
      </c>
      <c r="N15" s="190">
        <v>0</v>
      </c>
      <c r="O15" s="190">
        <f t="shared" si="1"/>
        <v>37.0541666666667</v>
      </c>
      <c r="P15" s="190">
        <v>0</v>
      </c>
      <c r="Q15" s="190">
        <f t="shared" si="2"/>
        <v>51.8758333333333</v>
      </c>
      <c r="R15" s="190">
        <f t="shared" si="3"/>
        <v>51.8758333333333</v>
      </c>
      <c r="S15" s="190">
        <f t="shared" si="4"/>
        <v>0</v>
      </c>
      <c r="T15" s="190">
        <f t="shared" si="5"/>
        <v>0</v>
      </c>
      <c r="U15" s="190">
        <f t="shared" si="6"/>
        <v>51.8758333333333</v>
      </c>
      <c r="V15" s="190">
        <f t="shared" si="7"/>
        <v>0</v>
      </c>
      <c r="W15" s="190">
        <f t="shared" si="8"/>
        <v>0</v>
      </c>
      <c r="X15" s="190">
        <f t="shared" si="9"/>
        <v>0</v>
      </c>
      <c r="Y15" s="190">
        <f t="shared" si="10"/>
        <v>0</v>
      </c>
      <c r="Z15" s="209">
        <f t="shared" si="11"/>
        <v>0</v>
      </c>
      <c r="AA15" s="210">
        <v>0</v>
      </c>
      <c r="AB15" s="210">
        <v>0</v>
      </c>
    </row>
    <row r="16" ht="15.95" customHeight="1" spans="1:28">
      <c r="A16" s="193" t="s">
        <v>148</v>
      </c>
      <c r="B16" s="193"/>
      <c r="C16" s="193"/>
      <c r="D16" s="192" t="s">
        <v>149</v>
      </c>
      <c r="E16" s="190">
        <v>1040.79</v>
      </c>
      <c r="F16" s="190">
        <v>878.76</v>
      </c>
      <c r="G16" s="190">
        <v>757.04</v>
      </c>
      <c r="H16" s="190">
        <v>0</v>
      </c>
      <c r="I16" s="190">
        <v>121.72</v>
      </c>
      <c r="J16" s="190">
        <v>145.19</v>
      </c>
      <c r="K16" s="190">
        <v>0</v>
      </c>
      <c r="L16" s="190">
        <v>8.7</v>
      </c>
      <c r="M16" s="190">
        <v>0</v>
      </c>
      <c r="N16" s="190">
        <v>16.84</v>
      </c>
      <c r="O16" s="190">
        <f t="shared" si="1"/>
        <v>433.6625</v>
      </c>
      <c r="P16" s="190">
        <v>0</v>
      </c>
      <c r="Q16" s="190">
        <f t="shared" si="2"/>
        <v>607.1275</v>
      </c>
      <c r="R16" s="190">
        <f t="shared" si="3"/>
        <v>512.61</v>
      </c>
      <c r="S16" s="190">
        <f t="shared" si="4"/>
        <v>441.606666666667</v>
      </c>
      <c r="T16" s="190">
        <f t="shared" si="5"/>
        <v>0</v>
      </c>
      <c r="U16" s="190">
        <f t="shared" si="6"/>
        <v>71.0033333333333</v>
      </c>
      <c r="V16" s="190">
        <f t="shared" si="7"/>
        <v>84.6941666666667</v>
      </c>
      <c r="W16" s="190">
        <f t="shared" si="8"/>
        <v>0</v>
      </c>
      <c r="X16" s="190">
        <f t="shared" si="9"/>
        <v>5.075</v>
      </c>
      <c r="Y16" s="190">
        <f t="shared" si="10"/>
        <v>0</v>
      </c>
      <c r="Z16" s="209">
        <f t="shared" si="11"/>
        <v>9.82333333333333</v>
      </c>
      <c r="AA16" s="210">
        <v>3743</v>
      </c>
      <c r="AB16" s="210">
        <v>1774</v>
      </c>
    </row>
    <row r="17" ht="15.95" customHeight="1" spans="1:28">
      <c r="A17" s="193"/>
      <c r="B17" s="193" t="s">
        <v>150</v>
      </c>
      <c r="C17" s="193"/>
      <c r="D17" s="192" t="s">
        <v>151</v>
      </c>
      <c r="E17" s="190">
        <v>989.58</v>
      </c>
      <c r="F17" s="190">
        <v>827.55</v>
      </c>
      <c r="G17" s="190">
        <v>757.04</v>
      </c>
      <c r="H17" s="190">
        <v>0</v>
      </c>
      <c r="I17" s="190">
        <v>70.51</v>
      </c>
      <c r="J17" s="190">
        <v>145.19</v>
      </c>
      <c r="K17" s="190">
        <v>0</v>
      </c>
      <c r="L17" s="190">
        <v>8.7</v>
      </c>
      <c r="M17" s="190">
        <v>0</v>
      </c>
      <c r="N17" s="190">
        <v>16.84</v>
      </c>
      <c r="O17" s="190">
        <f t="shared" si="1"/>
        <v>412.325</v>
      </c>
      <c r="P17" s="190">
        <v>0</v>
      </c>
      <c r="Q17" s="190">
        <f t="shared" si="2"/>
        <v>577.255</v>
      </c>
      <c r="R17" s="190">
        <f t="shared" si="3"/>
        <v>482.7375</v>
      </c>
      <c r="S17" s="190">
        <f t="shared" si="4"/>
        <v>441.606666666667</v>
      </c>
      <c r="T17" s="190">
        <f t="shared" si="5"/>
        <v>0</v>
      </c>
      <c r="U17" s="190">
        <f t="shared" si="6"/>
        <v>41.1308333333333</v>
      </c>
      <c r="V17" s="190">
        <f t="shared" si="7"/>
        <v>84.6941666666667</v>
      </c>
      <c r="W17" s="190">
        <f t="shared" si="8"/>
        <v>0</v>
      </c>
      <c r="X17" s="190">
        <f t="shared" si="9"/>
        <v>5.075</v>
      </c>
      <c r="Y17" s="190">
        <f t="shared" si="10"/>
        <v>0</v>
      </c>
      <c r="Z17" s="209">
        <f t="shared" si="11"/>
        <v>9.82333333333333</v>
      </c>
      <c r="AA17" s="210">
        <v>549</v>
      </c>
      <c r="AB17" s="210">
        <v>488</v>
      </c>
    </row>
    <row r="18" ht="15.95" customHeight="1" spans="1:28">
      <c r="A18" s="193"/>
      <c r="B18" s="193"/>
      <c r="C18" s="193" t="s">
        <v>150</v>
      </c>
      <c r="D18" s="192" t="s">
        <v>152</v>
      </c>
      <c r="E18" s="190">
        <v>989.58</v>
      </c>
      <c r="F18" s="190">
        <v>827.55</v>
      </c>
      <c r="G18" s="190">
        <v>757.04</v>
      </c>
      <c r="H18" s="190">
        <v>0</v>
      </c>
      <c r="I18" s="190">
        <v>70.51</v>
      </c>
      <c r="J18" s="190">
        <v>145.19</v>
      </c>
      <c r="K18" s="190">
        <v>0</v>
      </c>
      <c r="L18" s="190">
        <v>8.7</v>
      </c>
      <c r="M18" s="190">
        <v>59.76</v>
      </c>
      <c r="N18" s="190">
        <v>16.84</v>
      </c>
      <c r="O18" s="190">
        <f t="shared" si="1"/>
        <v>412.325</v>
      </c>
      <c r="P18" s="190">
        <v>0</v>
      </c>
      <c r="Q18" s="190">
        <f t="shared" si="2"/>
        <v>577.255</v>
      </c>
      <c r="R18" s="190">
        <f t="shared" si="3"/>
        <v>482.7375</v>
      </c>
      <c r="S18" s="190">
        <f t="shared" si="4"/>
        <v>441.606666666667</v>
      </c>
      <c r="T18" s="190">
        <f t="shared" si="5"/>
        <v>0</v>
      </c>
      <c r="U18" s="190">
        <f t="shared" si="6"/>
        <v>41.1308333333333</v>
      </c>
      <c r="V18" s="190">
        <f t="shared" si="7"/>
        <v>84.6941666666667</v>
      </c>
      <c r="W18" s="190">
        <f t="shared" si="8"/>
        <v>0</v>
      </c>
      <c r="X18" s="190">
        <f t="shared" si="9"/>
        <v>5.075</v>
      </c>
      <c r="Y18" s="190">
        <f t="shared" si="10"/>
        <v>34.86</v>
      </c>
      <c r="Z18" s="209">
        <f t="shared" si="11"/>
        <v>9.82333333333333</v>
      </c>
      <c r="AA18" s="210">
        <v>0</v>
      </c>
      <c r="AB18" s="210">
        <v>0</v>
      </c>
    </row>
    <row r="19" ht="15.95" customHeight="1" spans="1:28">
      <c r="A19" s="193"/>
      <c r="B19" s="193"/>
      <c r="C19" s="193" t="s">
        <v>153</v>
      </c>
      <c r="D19" s="192" t="s">
        <v>154</v>
      </c>
      <c r="E19" s="190">
        <v>0</v>
      </c>
      <c r="F19" s="190">
        <v>0</v>
      </c>
      <c r="G19" s="190">
        <v>0</v>
      </c>
      <c r="H19" s="190">
        <v>0</v>
      </c>
      <c r="I19" s="190">
        <v>0</v>
      </c>
      <c r="J19" s="190">
        <v>0</v>
      </c>
      <c r="K19" s="190">
        <v>0</v>
      </c>
      <c r="L19" s="190">
        <v>0</v>
      </c>
      <c r="M19" s="190">
        <v>0</v>
      </c>
      <c r="N19" s="190">
        <v>0</v>
      </c>
      <c r="O19" s="190">
        <f t="shared" si="1"/>
        <v>0</v>
      </c>
      <c r="P19" s="190">
        <v>0</v>
      </c>
      <c r="Q19" s="190">
        <f t="shared" si="2"/>
        <v>0</v>
      </c>
      <c r="R19" s="190">
        <f t="shared" si="3"/>
        <v>0</v>
      </c>
      <c r="S19" s="190">
        <f t="shared" si="4"/>
        <v>0</v>
      </c>
      <c r="T19" s="190">
        <f t="shared" si="5"/>
        <v>0</v>
      </c>
      <c r="U19" s="190">
        <f t="shared" si="6"/>
        <v>0</v>
      </c>
      <c r="V19" s="190">
        <f t="shared" si="7"/>
        <v>0</v>
      </c>
      <c r="W19" s="190">
        <f t="shared" si="8"/>
        <v>0</v>
      </c>
      <c r="X19" s="190">
        <f t="shared" si="9"/>
        <v>0</v>
      </c>
      <c r="Y19" s="190">
        <f t="shared" si="10"/>
        <v>0</v>
      </c>
      <c r="Z19" s="209">
        <f t="shared" si="11"/>
        <v>0</v>
      </c>
      <c r="AA19" s="210">
        <v>549</v>
      </c>
      <c r="AB19" s="210">
        <v>488</v>
      </c>
    </row>
    <row r="20" ht="15.95" customHeight="1" spans="1:28">
      <c r="A20" s="193"/>
      <c r="B20" s="193" t="s">
        <v>155</v>
      </c>
      <c r="C20" s="193"/>
      <c r="D20" s="192" t="s">
        <v>156</v>
      </c>
      <c r="E20" s="190">
        <v>0</v>
      </c>
      <c r="F20" s="190">
        <v>0</v>
      </c>
      <c r="G20" s="190">
        <v>0</v>
      </c>
      <c r="H20" s="190">
        <v>0</v>
      </c>
      <c r="I20" s="190">
        <v>0</v>
      </c>
      <c r="J20" s="190">
        <v>0</v>
      </c>
      <c r="K20" s="190">
        <v>0</v>
      </c>
      <c r="L20" s="190">
        <v>0</v>
      </c>
      <c r="M20" s="190">
        <v>0</v>
      </c>
      <c r="N20" s="190">
        <v>0</v>
      </c>
      <c r="O20" s="190">
        <f t="shared" si="1"/>
        <v>0</v>
      </c>
      <c r="P20" s="190">
        <v>0</v>
      </c>
      <c r="Q20" s="190">
        <f t="shared" si="2"/>
        <v>0</v>
      </c>
      <c r="R20" s="190">
        <f t="shared" si="3"/>
        <v>0</v>
      </c>
      <c r="S20" s="190">
        <f t="shared" si="4"/>
        <v>0</v>
      </c>
      <c r="T20" s="190">
        <f t="shared" si="5"/>
        <v>0</v>
      </c>
      <c r="U20" s="190">
        <f t="shared" si="6"/>
        <v>0</v>
      </c>
      <c r="V20" s="190">
        <f t="shared" si="7"/>
        <v>0</v>
      </c>
      <c r="W20" s="190">
        <f t="shared" si="8"/>
        <v>0</v>
      </c>
      <c r="X20" s="190">
        <f t="shared" si="9"/>
        <v>0</v>
      </c>
      <c r="Y20" s="190">
        <f t="shared" si="10"/>
        <v>0</v>
      </c>
      <c r="Z20" s="209">
        <f t="shared" si="11"/>
        <v>0</v>
      </c>
      <c r="AA20" s="210">
        <v>320</v>
      </c>
      <c r="AB20" s="210">
        <v>300</v>
      </c>
    </row>
    <row r="21" ht="15.95" customHeight="1" spans="1:28">
      <c r="A21" s="193"/>
      <c r="B21" s="193"/>
      <c r="C21" s="193" t="s">
        <v>155</v>
      </c>
      <c r="D21" s="192" t="s">
        <v>157</v>
      </c>
      <c r="E21" s="190">
        <v>0</v>
      </c>
      <c r="F21" s="190">
        <v>0</v>
      </c>
      <c r="G21" s="190">
        <v>0</v>
      </c>
      <c r="H21" s="190">
        <v>0</v>
      </c>
      <c r="I21" s="190">
        <v>0</v>
      </c>
      <c r="J21" s="190">
        <v>0</v>
      </c>
      <c r="K21" s="190">
        <v>0</v>
      </c>
      <c r="L21" s="190">
        <v>0</v>
      </c>
      <c r="M21" s="190">
        <v>0</v>
      </c>
      <c r="N21" s="190">
        <v>0</v>
      </c>
      <c r="O21" s="190">
        <f t="shared" si="1"/>
        <v>0</v>
      </c>
      <c r="P21" s="190">
        <v>0</v>
      </c>
      <c r="Q21" s="190">
        <f t="shared" si="2"/>
        <v>0</v>
      </c>
      <c r="R21" s="190">
        <f t="shared" si="3"/>
        <v>0</v>
      </c>
      <c r="S21" s="190">
        <f t="shared" si="4"/>
        <v>0</v>
      </c>
      <c r="T21" s="190">
        <f t="shared" si="5"/>
        <v>0</v>
      </c>
      <c r="U21" s="190">
        <f t="shared" si="6"/>
        <v>0</v>
      </c>
      <c r="V21" s="190">
        <f t="shared" si="7"/>
        <v>0</v>
      </c>
      <c r="W21" s="190">
        <f t="shared" si="8"/>
        <v>0</v>
      </c>
      <c r="X21" s="190">
        <f t="shared" si="9"/>
        <v>0</v>
      </c>
      <c r="Y21" s="190">
        <f t="shared" si="10"/>
        <v>0</v>
      </c>
      <c r="Z21" s="209">
        <f t="shared" si="11"/>
        <v>0</v>
      </c>
      <c r="AA21" s="210">
        <v>20</v>
      </c>
      <c r="AB21" s="210">
        <v>0</v>
      </c>
    </row>
    <row r="22" ht="15.95" customHeight="1" spans="1:28">
      <c r="A22" s="193"/>
      <c r="B22" s="193"/>
      <c r="C22" s="193" t="s">
        <v>153</v>
      </c>
      <c r="D22" s="192" t="s">
        <v>158</v>
      </c>
      <c r="E22" s="190">
        <v>0</v>
      </c>
      <c r="F22" s="190">
        <v>0</v>
      </c>
      <c r="G22" s="190">
        <v>0</v>
      </c>
      <c r="H22" s="190">
        <v>0</v>
      </c>
      <c r="I22" s="190">
        <v>0</v>
      </c>
      <c r="J22" s="190">
        <v>0</v>
      </c>
      <c r="K22" s="190">
        <v>0</v>
      </c>
      <c r="L22" s="190">
        <v>0</v>
      </c>
      <c r="M22" s="190">
        <v>0</v>
      </c>
      <c r="N22" s="190">
        <v>0</v>
      </c>
      <c r="O22" s="190">
        <f t="shared" si="1"/>
        <v>0</v>
      </c>
      <c r="P22" s="190">
        <v>0</v>
      </c>
      <c r="Q22" s="190">
        <f t="shared" si="2"/>
        <v>0</v>
      </c>
      <c r="R22" s="190">
        <f t="shared" si="3"/>
        <v>0</v>
      </c>
      <c r="S22" s="190">
        <f t="shared" si="4"/>
        <v>0</v>
      </c>
      <c r="T22" s="190">
        <f t="shared" si="5"/>
        <v>0</v>
      </c>
      <c r="U22" s="190">
        <f t="shared" si="6"/>
        <v>0</v>
      </c>
      <c r="V22" s="190">
        <f t="shared" si="7"/>
        <v>0</v>
      </c>
      <c r="W22" s="190">
        <f t="shared" si="8"/>
        <v>0</v>
      </c>
      <c r="X22" s="190">
        <f t="shared" si="9"/>
        <v>0</v>
      </c>
      <c r="Y22" s="190">
        <f t="shared" si="10"/>
        <v>0</v>
      </c>
      <c r="Z22" s="209">
        <f t="shared" si="11"/>
        <v>0</v>
      </c>
      <c r="AA22" s="210">
        <v>300</v>
      </c>
      <c r="AB22" s="210">
        <v>300</v>
      </c>
    </row>
    <row r="23" ht="15.95" customHeight="1" spans="1:28">
      <c r="A23" s="193"/>
      <c r="B23" s="193" t="s">
        <v>159</v>
      </c>
      <c r="C23" s="193"/>
      <c r="D23" s="192" t="s">
        <v>160</v>
      </c>
      <c r="E23" s="190">
        <v>0</v>
      </c>
      <c r="F23" s="190">
        <v>0</v>
      </c>
      <c r="G23" s="190">
        <v>0</v>
      </c>
      <c r="H23" s="190">
        <v>0</v>
      </c>
      <c r="I23" s="190">
        <v>0</v>
      </c>
      <c r="J23" s="190">
        <v>0</v>
      </c>
      <c r="K23" s="190">
        <v>0</v>
      </c>
      <c r="L23" s="190">
        <v>0</v>
      </c>
      <c r="M23" s="190">
        <v>0</v>
      </c>
      <c r="N23" s="190">
        <v>0</v>
      </c>
      <c r="O23" s="190">
        <f t="shared" si="1"/>
        <v>0</v>
      </c>
      <c r="P23" s="190">
        <v>0</v>
      </c>
      <c r="Q23" s="190">
        <f t="shared" si="2"/>
        <v>0</v>
      </c>
      <c r="R23" s="190">
        <f t="shared" si="3"/>
        <v>0</v>
      </c>
      <c r="S23" s="190">
        <f t="shared" si="4"/>
        <v>0</v>
      </c>
      <c r="T23" s="190">
        <f t="shared" si="5"/>
        <v>0</v>
      </c>
      <c r="U23" s="190">
        <f t="shared" si="6"/>
        <v>0</v>
      </c>
      <c r="V23" s="190">
        <f t="shared" si="7"/>
        <v>0</v>
      </c>
      <c r="W23" s="190">
        <f t="shared" si="8"/>
        <v>0</v>
      </c>
      <c r="X23" s="190">
        <f t="shared" si="9"/>
        <v>0</v>
      </c>
      <c r="Y23" s="190">
        <f t="shared" si="10"/>
        <v>0</v>
      </c>
      <c r="Z23" s="209">
        <f t="shared" si="11"/>
        <v>0</v>
      </c>
      <c r="AA23" s="210">
        <v>680</v>
      </c>
      <c r="AB23" s="210"/>
    </row>
    <row r="24" ht="15.95" customHeight="1" spans="1:28">
      <c r="A24" s="193"/>
      <c r="B24" s="193"/>
      <c r="C24" s="193" t="s">
        <v>153</v>
      </c>
      <c r="D24" s="194" t="s">
        <v>161</v>
      </c>
      <c r="E24" s="190">
        <v>0</v>
      </c>
      <c r="F24" s="190">
        <v>0</v>
      </c>
      <c r="G24" s="190">
        <v>0</v>
      </c>
      <c r="H24" s="190">
        <v>0</v>
      </c>
      <c r="I24" s="190">
        <v>0</v>
      </c>
      <c r="J24" s="190">
        <v>0</v>
      </c>
      <c r="K24" s="190">
        <v>0</v>
      </c>
      <c r="L24" s="190">
        <v>0</v>
      </c>
      <c r="M24" s="190">
        <v>0</v>
      </c>
      <c r="N24" s="190">
        <v>0</v>
      </c>
      <c r="O24" s="190">
        <f t="shared" si="1"/>
        <v>0</v>
      </c>
      <c r="P24" s="190">
        <v>0</v>
      </c>
      <c r="Q24" s="190">
        <f t="shared" si="2"/>
        <v>0</v>
      </c>
      <c r="R24" s="190">
        <f t="shared" si="3"/>
        <v>0</v>
      </c>
      <c r="S24" s="190">
        <f t="shared" si="4"/>
        <v>0</v>
      </c>
      <c r="T24" s="190">
        <f t="shared" si="5"/>
        <v>0</v>
      </c>
      <c r="U24" s="190">
        <f t="shared" si="6"/>
        <v>0</v>
      </c>
      <c r="V24" s="190">
        <f t="shared" si="7"/>
        <v>0</v>
      </c>
      <c r="W24" s="190">
        <f t="shared" si="8"/>
        <v>0</v>
      </c>
      <c r="X24" s="190">
        <f t="shared" si="9"/>
        <v>0</v>
      </c>
      <c r="Y24" s="190">
        <f t="shared" si="10"/>
        <v>0</v>
      </c>
      <c r="Z24" s="209">
        <f t="shared" si="11"/>
        <v>0</v>
      </c>
      <c r="AA24" s="210">
        <v>680</v>
      </c>
      <c r="AB24" s="210"/>
    </row>
    <row r="25" ht="15.95" customHeight="1" spans="1:28">
      <c r="A25" s="193"/>
      <c r="B25" s="193" t="s">
        <v>162</v>
      </c>
      <c r="C25" s="195"/>
      <c r="D25" s="196" t="s">
        <v>163</v>
      </c>
      <c r="E25" s="197">
        <v>0</v>
      </c>
      <c r="F25" s="190">
        <v>0</v>
      </c>
      <c r="G25" s="190">
        <v>0</v>
      </c>
      <c r="H25" s="190">
        <v>0</v>
      </c>
      <c r="I25" s="190">
        <v>0</v>
      </c>
      <c r="J25" s="190">
        <v>0</v>
      </c>
      <c r="K25" s="190">
        <v>0</v>
      </c>
      <c r="L25" s="190">
        <v>0</v>
      </c>
      <c r="M25" s="190">
        <v>0</v>
      </c>
      <c r="N25" s="190">
        <v>0</v>
      </c>
      <c r="O25" s="190">
        <f t="shared" si="1"/>
        <v>0</v>
      </c>
      <c r="P25" s="190">
        <v>0</v>
      </c>
      <c r="Q25" s="190">
        <f t="shared" si="2"/>
        <v>0</v>
      </c>
      <c r="R25" s="190">
        <f t="shared" si="3"/>
        <v>0</v>
      </c>
      <c r="S25" s="190">
        <f t="shared" si="4"/>
        <v>0</v>
      </c>
      <c r="T25" s="190">
        <f t="shared" si="5"/>
        <v>0</v>
      </c>
      <c r="U25" s="190">
        <f t="shared" si="6"/>
        <v>0</v>
      </c>
      <c r="V25" s="190">
        <f t="shared" si="7"/>
        <v>0</v>
      </c>
      <c r="W25" s="190">
        <f t="shared" si="8"/>
        <v>0</v>
      </c>
      <c r="X25" s="190">
        <f t="shared" si="9"/>
        <v>0</v>
      </c>
      <c r="Y25" s="190">
        <f t="shared" si="10"/>
        <v>0</v>
      </c>
      <c r="Z25" s="209">
        <f t="shared" si="11"/>
        <v>0</v>
      </c>
      <c r="AA25" s="210">
        <v>1059</v>
      </c>
      <c r="AB25" s="210">
        <v>809</v>
      </c>
    </row>
    <row r="26" ht="15.95" customHeight="1" spans="1:28">
      <c r="A26" s="193"/>
      <c r="B26" s="193"/>
      <c r="C26" s="193" t="s">
        <v>164</v>
      </c>
      <c r="D26" s="198" t="s">
        <v>165</v>
      </c>
      <c r="E26" s="190">
        <v>0</v>
      </c>
      <c r="F26" s="190">
        <v>0</v>
      </c>
      <c r="G26" s="190">
        <v>0</v>
      </c>
      <c r="H26" s="190">
        <v>0</v>
      </c>
      <c r="I26" s="190">
        <v>0</v>
      </c>
      <c r="J26" s="190">
        <v>0</v>
      </c>
      <c r="K26" s="190">
        <v>0</v>
      </c>
      <c r="L26" s="190">
        <v>0</v>
      </c>
      <c r="M26" s="190">
        <v>0</v>
      </c>
      <c r="N26" s="190">
        <v>0</v>
      </c>
      <c r="O26" s="190">
        <f t="shared" si="1"/>
        <v>0</v>
      </c>
      <c r="P26" s="190">
        <v>0</v>
      </c>
      <c r="Q26" s="190">
        <f t="shared" si="2"/>
        <v>0</v>
      </c>
      <c r="R26" s="190">
        <f t="shared" si="3"/>
        <v>0</v>
      </c>
      <c r="S26" s="190">
        <f t="shared" si="4"/>
        <v>0</v>
      </c>
      <c r="T26" s="190">
        <f t="shared" si="5"/>
        <v>0</v>
      </c>
      <c r="U26" s="190">
        <f t="shared" si="6"/>
        <v>0</v>
      </c>
      <c r="V26" s="190">
        <f t="shared" si="7"/>
        <v>0</v>
      </c>
      <c r="W26" s="190">
        <f t="shared" si="8"/>
        <v>0</v>
      </c>
      <c r="X26" s="190">
        <f t="shared" si="9"/>
        <v>0</v>
      </c>
      <c r="Y26" s="190">
        <f t="shared" si="10"/>
        <v>0</v>
      </c>
      <c r="Z26" s="209">
        <f t="shared" si="11"/>
        <v>0</v>
      </c>
      <c r="AA26" s="210">
        <v>348</v>
      </c>
      <c r="AB26" s="210">
        <v>0</v>
      </c>
    </row>
    <row r="27" ht="15.95" customHeight="1" spans="1:28">
      <c r="A27" s="193"/>
      <c r="B27" s="193"/>
      <c r="C27" s="193" t="s">
        <v>166</v>
      </c>
      <c r="D27" s="192" t="s">
        <v>167</v>
      </c>
      <c r="E27" s="190">
        <v>0</v>
      </c>
      <c r="F27" s="190">
        <v>0</v>
      </c>
      <c r="G27" s="190">
        <v>0</v>
      </c>
      <c r="H27" s="190">
        <v>0</v>
      </c>
      <c r="I27" s="190">
        <v>0</v>
      </c>
      <c r="J27" s="190">
        <v>0</v>
      </c>
      <c r="K27" s="190">
        <v>0</v>
      </c>
      <c r="L27" s="190">
        <v>0</v>
      </c>
      <c r="M27" s="190">
        <v>0</v>
      </c>
      <c r="N27" s="190">
        <v>0</v>
      </c>
      <c r="O27" s="190">
        <f t="shared" si="1"/>
        <v>0</v>
      </c>
      <c r="P27" s="190">
        <v>0</v>
      </c>
      <c r="Q27" s="190">
        <f t="shared" si="2"/>
        <v>0</v>
      </c>
      <c r="R27" s="190">
        <f t="shared" si="3"/>
        <v>0</v>
      </c>
      <c r="S27" s="190">
        <f t="shared" si="4"/>
        <v>0</v>
      </c>
      <c r="T27" s="190">
        <f t="shared" si="5"/>
        <v>0</v>
      </c>
      <c r="U27" s="190">
        <f t="shared" si="6"/>
        <v>0</v>
      </c>
      <c r="V27" s="190">
        <f t="shared" si="7"/>
        <v>0</v>
      </c>
      <c r="W27" s="190">
        <f t="shared" si="8"/>
        <v>0</v>
      </c>
      <c r="X27" s="190">
        <f t="shared" si="9"/>
        <v>0</v>
      </c>
      <c r="Y27" s="190">
        <f t="shared" si="10"/>
        <v>0</v>
      </c>
      <c r="Z27" s="209">
        <f t="shared" si="11"/>
        <v>0</v>
      </c>
      <c r="AA27" s="210">
        <v>450</v>
      </c>
      <c r="AB27" s="210">
        <v>250</v>
      </c>
    </row>
    <row r="28" ht="15.95" customHeight="1" spans="1:28">
      <c r="A28" s="193"/>
      <c r="B28" s="193"/>
      <c r="C28" s="193" t="s">
        <v>153</v>
      </c>
      <c r="D28" s="192" t="s">
        <v>168</v>
      </c>
      <c r="E28" s="190">
        <v>0</v>
      </c>
      <c r="F28" s="190">
        <v>0</v>
      </c>
      <c r="G28" s="190">
        <v>0</v>
      </c>
      <c r="H28" s="190">
        <v>0</v>
      </c>
      <c r="I28" s="190">
        <v>0</v>
      </c>
      <c r="J28" s="190">
        <v>0</v>
      </c>
      <c r="K28" s="190">
        <v>0</v>
      </c>
      <c r="L28" s="190">
        <v>0</v>
      </c>
      <c r="M28" s="190">
        <v>0</v>
      </c>
      <c r="N28" s="190">
        <v>0</v>
      </c>
      <c r="O28" s="190">
        <f t="shared" si="1"/>
        <v>0</v>
      </c>
      <c r="P28" s="190">
        <v>0</v>
      </c>
      <c r="Q28" s="190">
        <f t="shared" si="2"/>
        <v>0</v>
      </c>
      <c r="R28" s="190">
        <f t="shared" si="3"/>
        <v>0</v>
      </c>
      <c r="S28" s="190">
        <f t="shared" si="4"/>
        <v>0</v>
      </c>
      <c r="T28" s="190">
        <f t="shared" si="5"/>
        <v>0</v>
      </c>
      <c r="U28" s="190">
        <f t="shared" si="6"/>
        <v>0</v>
      </c>
      <c r="V28" s="190">
        <f t="shared" si="7"/>
        <v>0</v>
      </c>
      <c r="W28" s="190">
        <f t="shared" si="8"/>
        <v>0</v>
      </c>
      <c r="X28" s="190">
        <f t="shared" si="9"/>
        <v>0</v>
      </c>
      <c r="Y28" s="190">
        <f t="shared" si="10"/>
        <v>0</v>
      </c>
      <c r="Z28" s="209">
        <f t="shared" si="11"/>
        <v>0</v>
      </c>
      <c r="AA28" s="210">
        <v>261</v>
      </c>
      <c r="AB28" s="210"/>
    </row>
    <row r="29" ht="15.95" customHeight="1" spans="1:28">
      <c r="A29" s="193"/>
      <c r="B29" s="193" t="s">
        <v>169</v>
      </c>
      <c r="C29" s="193"/>
      <c r="D29" s="192" t="s">
        <v>170</v>
      </c>
      <c r="E29" s="190">
        <v>0</v>
      </c>
      <c r="F29" s="190">
        <v>0</v>
      </c>
      <c r="G29" s="190">
        <v>0</v>
      </c>
      <c r="H29" s="190">
        <v>0</v>
      </c>
      <c r="I29" s="190">
        <v>0</v>
      </c>
      <c r="J29" s="190">
        <v>0</v>
      </c>
      <c r="K29" s="190">
        <v>0</v>
      </c>
      <c r="L29" s="190">
        <v>0</v>
      </c>
      <c r="M29" s="190">
        <v>0</v>
      </c>
      <c r="N29" s="190">
        <v>0</v>
      </c>
      <c r="O29" s="190">
        <f t="shared" si="1"/>
        <v>0</v>
      </c>
      <c r="P29" s="190">
        <v>0</v>
      </c>
      <c r="Q29" s="190">
        <f t="shared" si="2"/>
        <v>0</v>
      </c>
      <c r="R29" s="190">
        <f t="shared" si="3"/>
        <v>0</v>
      </c>
      <c r="S29" s="190">
        <f t="shared" si="4"/>
        <v>0</v>
      </c>
      <c r="T29" s="190">
        <f t="shared" si="5"/>
        <v>0</v>
      </c>
      <c r="U29" s="190">
        <f t="shared" si="6"/>
        <v>0</v>
      </c>
      <c r="V29" s="190">
        <f t="shared" si="7"/>
        <v>0</v>
      </c>
      <c r="W29" s="190">
        <f t="shared" si="8"/>
        <v>0</v>
      </c>
      <c r="X29" s="190">
        <f t="shared" si="9"/>
        <v>0</v>
      </c>
      <c r="Y29" s="190">
        <f t="shared" si="10"/>
        <v>0</v>
      </c>
      <c r="Z29" s="209">
        <f t="shared" si="11"/>
        <v>0</v>
      </c>
      <c r="AA29" s="210">
        <v>925</v>
      </c>
      <c r="AB29" s="210">
        <v>736</v>
      </c>
    </row>
    <row r="30" ht="15.95" customHeight="1" spans="1:28">
      <c r="A30" s="193"/>
      <c r="B30" s="193"/>
      <c r="C30" s="193" t="s">
        <v>129</v>
      </c>
      <c r="D30" s="192" t="s">
        <v>171</v>
      </c>
      <c r="E30" s="190">
        <v>0</v>
      </c>
      <c r="F30" s="190">
        <v>0</v>
      </c>
      <c r="G30" s="190">
        <v>0</v>
      </c>
      <c r="H30" s="190">
        <v>0</v>
      </c>
      <c r="I30" s="190">
        <v>0</v>
      </c>
      <c r="J30" s="190">
        <v>0</v>
      </c>
      <c r="K30" s="190">
        <v>0</v>
      </c>
      <c r="L30" s="190">
        <v>0</v>
      </c>
      <c r="M30" s="190">
        <v>0</v>
      </c>
      <c r="N30" s="190">
        <v>0</v>
      </c>
      <c r="O30" s="190">
        <f t="shared" si="1"/>
        <v>0</v>
      </c>
      <c r="P30" s="190">
        <v>0</v>
      </c>
      <c r="Q30" s="190">
        <f t="shared" si="2"/>
        <v>0</v>
      </c>
      <c r="R30" s="190">
        <f t="shared" si="3"/>
        <v>0</v>
      </c>
      <c r="S30" s="190">
        <f t="shared" si="4"/>
        <v>0</v>
      </c>
      <c r="T30" s="190">
        <f t="shared" si="5"/>
        <v>0</v>
      </c>
      <c r="U30" s="190">
        <f t="shared" si="6"/>
        <v>0</v>
      </c>
      <c r="V30" s="190">
        <f t="shared" si="7"/>
        <v>0</v>
      </c>
      <c r="W30" s="190">
        <f t="shared" si="8"/>
        <v>0</v>
      </c>
      <c r="X30" s="190">
        <f t="shared" si="9"/>
        <v>0</v>
      </c>
      <c r="Y30" s="190">
        <f t="shared" si="10"/>
        <v>0</v>
      </c>
      <c r="Z30" s="209">
        <f t="shared" si="11"/>
        <v>0</v>
      </c>
      <c r="AA30" s="210">
        <v>746</v>
      </c>
      <c r="AB30" s="210">
        <v>736</v>
      </c>
    </row>
    <row r="31" ht="15.95" customHeight="1" spans="1:28">
      <c r="A31" s="193"/>
      <c r="B31" s="193"/>
      <c r="C31" s="193" t="s">
        <v>153</v>
      </c>
      <c r="D31" s="192" t="s">
        <v>172</v>
      </c>
      <c r="E31" s="190">
        <v>0</v>
      </c>
      <c r="F31" s="190">
        <v>0</v>
      </c>
      <c r="G31" s="190">
        <v>0</v>
      </c>
      <c r="H31" s="190">
        <v>0</v>
      </c>
      <c r="I31" s="190">
        <v>0</v>
      </c>
      <c r="J31" s="190">
        <v>0</v>
      </c>
      <c r="K31" s="190">
        <v>0</v>
      </c>
      <c r="L31" s="190">
        <v>0</v>
      </c>
      <c r="M31" s="190">
        <v>0</v>
      </c>
      <c r="N31" s="190">
        <v>0</v>
      </c>
      <c r="O31" s="190">
        <f t="shared" si="1"/>
        <v>0</v>
      </c>
      <c r="P31" s="190">
        <v>0</v>
      </c>
      <c r="Q31" s="190">
        <f t="shared" si="2"/>
        <v>0</v>
      </c>
      <c r="R31" s="190">
        <f t="shared" si="3"/>
        <v>0</v>
      </c>
      <c r="S31" s="190">
        <f t="shared" si="4"/>
        <v>0</v>
      </c>
      <c r="T31" s="190">
        <f t="shared" si="5"/>
        <v>0</v>
      </c>
      <c r="U31" s="190">
        <f t="shared" si="6"/>
        <v>0</v>
      </c>
      <c r="V31" s="190">
        <f t="shared" si="7"/>
        <v>0</v>
      </c>
      <c r="W31" s="190">
        <f t="shared" si="8"/>
        <v>0</v>
      </c>
      <c r="X31" s="190">
        <f t="shared" si="9"/>
        <v>0</v>
      </c>
      <c r="Y31" s="190">
        <f t="shared" si="10"/>
        <v>0</v>
      </c>
      <c r="Z31" s="209">
        <f t="shared" si="11"/>
        <v>0</v>
      </c>
      <c r="AA31" s="210">
        <v>179</v>
      </c>
      <c r="AB31" s="210">
        <v>0</v>
      </c>
    </row>
    <row r="32" ht="15.95" customHeight="1" spans="1:28">
      <c r="A32" s="193"/>
      <c r="B32" s="193" t="s">
        <v>123</v>
      </c>
      <c r="C32" s="193"/>
      <c r="D32" s="192" t="s">
        <v>173</v>
      </c>
      <c r="E32" s="190">
        <v>51.21</v>
      </c>
      <c r="F32" s="190">
        <v>51.21</v>
      </c>
      <c r="G32" s="190">
        <v>0</v>
      </c>
      <c r="H32" s="190">
        <v>0</v>
      </c>
      <c r="I32" s="190">
        <v>51.21</v>
      </c>
      <c r="J32" s="190">
        <v>0</v>
      </c>
      <c r="K32" s="190">
        <v>0</v>
      </c>
      <c r="L32" s="190">
        <v>0</v>
      </c>
      <c r="M32" s="190">
        <v>0</v>
      </c>
      <c r="N32" s="190">
        <v>0</v>
      </c>
      <c r="O32" s="190">
        <f t="shared" si="1"/>
        <v>21.3375</v>
      </c>
      <c r="P32" s="190">
        <v>0</v>
      </c>
      <c r="Q32" s="190">
        <f t="shared" si="2"/>
        <v>29.8725</v>
      </c>
      <c r="R32" s="190">
        <f t="shared" si="3"/>
        <v>29.8725</v>
      </c>
      <c r="S32" s="190">
        <f t="shared" si="4"/>
        <v>0</v>
      </c>
      <c r="T32" s="190">
        <f t="shared" si="5"/>
        <v>0</v>
      </c>
      <c r="U32" s="190">
        <f t="shared" si="6"/>
        <v>29.8725</v>
      </c>
      <c r="V32" s="190">
        <f t="shared" si="7"/>
        <v>0</v>
      </c>
      <c r="W32" s="190">
        <f t="shared" si="8"/>
        <v>0</v>
      </c>
      <c r="X32" s="190">
        <f t="shared" si="9"/>
        <v>0</v>
      </c>
      <c r="Y32" s="190">
        <f t="shared" si="10"/>
        <v>0</v>
      </c>
      <c r="Z32" s="209">
        <f t="shared" si="11"/>
        <v>0</v>
      </c>
      <c r="AA32" s="210">
        <v>0</v>
      </c>
      <c r="AB32" s="210">
        <v>0</v>
      </c>
    </row>
    <row r="33" ht="15.95" customHeight="1" spans="1:28">
      <c r="A33" s="193"/>
      <c r="B33" s="193"/>
      <c r="C33" s="193" t="s">
        <v>150</v>
      </c>
      <c r="D33" s="192" t="s">
        <v>174</v>
      </c>
      <c r="E33" s="190">
        <v>51.21</v>
      </c>
      <c r="F33" s="190">
        <v>51.21</v>
      </c>
      <c r="G33" s="190">
        <v>0</v>
      </c>
      <c r="H33" s="190">
        <v>0</v>
      </c>
      <c r="I33" s="190">
        <v>51.21</v>
      </c>
      <c r="J33" s="190">
        <v>0</v>
      </c>
      <c r="K33" s="190">
        <v>0</v>
      </c>
      <c r="L33" s="190">
        <v>0</v>
      </c>
      <c r="M33" s="190">
        <v>0</v>
      </c>
      <c r="N33" s="190">
        <v>0</v>
      </c>
      <c r="O33" s="190">
        <f t="shared" si="1"/>
        <v>21.3375</v>
      </c>
      <c r="P33" s="190">
        <v>0</v>
      </c>
      <c r="Q33" s="190">
        <f t="shared" si="2"/>
        <v>29.8725</v>
      </c>
      <c r="R33" s="190">
        <f t="shared" si="3"/>
        <v>29.8725</v>
      </c>
      <c r="S33" s="190">
        <f t="shared" si="4"/>
        <v>0</v>
      </c>
      <c r="T33" s="190">
        <f t="shared" si="5"/>
        <v>0</v>
      </c>
      <c r="U33" s="190">
        <f t="shared" si="6"/>
        <v>29.8725</v>
      </c>
      <c r="V33" s="190">
        <f t="shared" si="7"/>
        <v>0</v>
      </c>
      <c r="W33" s="190">
        <f t="shared" si="8"/>
        <v>0</v>
      </c>
      <c r="X33" s="190">
        <f t="shared" si="9"/>
        <v>0</v>
      </c>
      <c r="Y33" s="190">
        <f t="shared" si="10"/>
        <v>0</v>
      </c>
      <c r="Z33" s="209">
        <f t="shared" si="11"/>
        <v>0</v>
      </c>
      <c r="AA33" s="210">
        <v>0</v>
      </c>
      <c r="AB33" s="210">
        <v>0</v>
      </c>
    </row>
    <row r="34" ht="15.95" customHeight="1" spans="1:28">
      <c r="A34" s="193"/>
      <c r="B34" s="193" t="s">
        <v>125</v>
      </c>
      <c r="C34" s="193"/>
      <c r="D34" s="192" t="s">
        <v>175</v>
      </c>
      <c r="E34" s="190">
        <v>0</v>
      </c>
      <c r="F34" s="190">
        <v>0</v>
      </c>
      <c r="G34" s="190">
        <v>0</v>
      </c>
      <c r="H34" s="190">
        <v>0</v>
      </c>
      <c r="I34" s="190">
        <v>0</v>
      </c>
      <c r="J34" s="190">
        <v>0</v>
      </c>
      <c r="K34" s="190">
        <v>0</v>
      </c>
      <c r="L34" s="190">
        <v>0</v>
      </c>
      <c r="M34" s="190">
        <v>0</v>
      </c>
      <c r="N34" s="190">
        <v>0</v>
      </c>
      <c r="O34" s="190">
        <f t="shared" si="1"/>
        <v>0</v>
      </c>
      <c r="P34" s="190">
        <v>0</v>
      </c>
      <c r="Q34" s="190">
        <f t="shared" si="2"/>
        <v>0</v>
      </c>
      <c r="R34" s="190">
        <f t="shared" si="3"/>
        <v>0</v>
      </c>
      <c r="S34" s="190">
        <f t="shared" si="4"/>
        <v>0</v>
      </c>
      <c r="T34" s="190">
        <f t="shared" si="5"/>
        <v>0</v>
      </c>
      <c r="U34" s="190">
        <f t="shared" si="6"/>
        <v>0</v>
      </c>
      <c r="V34" s="190">
        <f t="shared" si="7"/>
        <v>0</v>
      </c>
      <c r="W34" s="190">
        <f t="shared" si="8"/>
        <v>0</v>
      </c>
      <c r="X34" s="190">
        <f t="shared" si="9"/>
        <v>0</v>
      </c>
      <c r="Y34" s="190">
        <f t="shared" si="10"/>
        <v>0</v>
      </c>
      <c r="Z34" s="209">
        <f t="shared" si="11"/>
        <v>0</v>
      </c>
      <c r="AA34" s="210">
        <v>59</v>
      </c>
      <c r="AB34" s="210"/>
    </row>
    <row r="35" ht="15.95" customHeight="1" spans="1:28">
      <c r="A35" s="193"/>
      <c r="B35" s="193"/>
      <c r="C35" s="193" t="s">
        <v>153</v>
      </c>
      <c r="D35" s="192" t="s">
        <v>176</v>
      </c>
      <c r="E35" s="190">
        <v>0</v>
      </c>
      <c r="F35" s="190">
        <v>0</v>
      </c>
      <c r="G35" s="190">
        <v>0</v>
      </c>
      <c r="H35" s="190">
        <v>0</v>
      </c>
      <c r="I35" s="190">
        <v>0</v>
      </c>
      <c r="J35" s="190">
        <v>0</v>
      </c>
      <c r="K35" s="190">
        <v>0</v>
      </c>
      <c r="L35" s="190">
        <v>0</v>
      </c>
      <c r="M35" s="190">
        <v>0</v>
      </c>
      <c r="N35" s="190">
        <v>0</v>
      </c>
      <c r="O35" s="190">
        <f t="shared" si="1"/>
        <v>0</v>
      </c>
      <c r="P35" s="190">
        <v>0</v>
      </c>
      <c r="Q35" s="190">
        <f t="shared" si="2"/>
        <v>0</v>
      </c>
      <c r="R35" s="190">
        <f t="shared" si="3"/>
        <v>0</v>
      </c>
      <c r="S35" s="190">
        <f t="shared" si="4"/>
        <v>0</v>
      </c>
      <c r="T35" s="190">
        <f t="shared" si="5"/>
        <v>0</v>
      </c>
      <c r="U35" s="190">
        <f t="shared" si="6"/>
        <v>0</v>
      </c>
      <c r="V35" s="190">
        <f t="shared" si="7"/>
        <v>0</v>
      </c>
      <c r="W35" s="190">
        <f t="shared" si="8"/>
        <v>0</v>
      </c>
      <c r="X35" s="190">
        <f t="shared" si="9"/>
        <v>0</v>
      </c>
      <c r="Y35" s="190">
        <f t="shared" si="10"/>
        <v>0</v>
      </c>
      <c r="Z35" s="209">
        <f t="shared" si="11"/>
        <v>0</v>
      </c>
      <c r="AA35" s="210">
        <v>59</v>
      </c>
      <c r="AB35" s="210"/>
    </row>
    <row r="36" ht="15.95" customHeight="1" spans="1:28">
      <c r="A36" s="193"/>
      <c r="B36" s="193" t="s">
        <v>128</v>
      </c>
      <c r="C36" s="193"/>
      <c r="D36" s="192" t="s">
        <v>177</v>
      </c>
      <c r="E36" s="190">
        <v>0</v>
      </c>
      <c r="F36" s="190">
        <v>0</v>
      </c>
      <c r="G36" s="190">
        <v>0</v>
      </c>
      <c r="H36" s="190">
        <v>0</v>
      </c>
      <c r="I36" s="190">
        <v>0</v>
      </c>
      <c r="J36" s="190">
        <v>0</v>
      </c>
      <c r="K36" s="190">
        <v>0</v>
      </c>
      <c r="L36" s="190">
        <v>0</v>
      </c>
      <c r="M36" s="190">
        <v>0</v>
      </c>
      <c r="N36" s="190">
        <v>0</v>
      </c>
      <c r="O36" s="190">
        <f t="shared" si="1"/>
        <v>0</v>
      </c>
      <c r="P36" s="190">
        <v>0</v>
      </c>
      <c r="Q36" s="190">
        <f t="shared" si="2"/>
        <v>0</v>
      </c>
      <c r="R36" s="190">
        <f t="shared" si="3"/>
        <v>0</v>
      </c>
      <c r="S36" s="190">
        <f t="shared" si="4"/>
        <v>0</v>
      </c>
      <c r="T36" s="190">
        <f t="shared" si="5"/>
        <v>0</v>
      </c>
      <c r="U36" s="190">
        <f t="shared" si="6"/>
        <v>0</v>
      </c>
      <c r="V36" s="190">
        <f t="shared" si="7"/>
        <v>0</v>
      </c>
      <c r="W36" s="190">
        <f t="shared" si="8"/>
        <v>0</v>
      </c>
      <c r="X36" s="190">
        <f t="shared" si="9"/>
        <v>0</v>
      </c>
      <c r="Y36" s="190">
        <f t="shared" si="10"/>
        <v>0</v>
      </c>
      <c r="Z36" s="209">
        <f t="shared" si="11"/>
        <v>0</v>
      </c>
      <c r="AA36" s="210">
        <v>30</v>
      </c>
      <c r="AB36" s="210">
        <v>20</v>
      </c>
    </row>
    <row r="37" ht="15.95" customHeight="1" spans="1:28">
      <c r="A37" s="193"/>
      <c r="B37" s="193"/>
      <c r="C37" s="193" t="s">
        <v>150</v>
      </c>
      <c r="D37" s="192" t="s">
        <v>178</v>
      </c>
      <c r="E37" s="190">
        <v>0</v>
      </c>
      <c r="F37" s="190">
        <v>0</v>
      </c>
      <c r="G37" s="190">
        <v>0</v>
      </c>
      <c r="H37" s="190">
        <v>0</v>
      </c>
      <c r="I37" s="190">
        <v>0</v>
      </c>
      <c r="J37" s="190">
        <v>0</v>
      </c>
      <c r="K37" s="190">
        <v>0</v>
      </c>
      <c r="L37" s="190">
        <v>0</v>
      </c>
      <c r="M37" s="190">
        <v>0</v>
      </c>
      <c r="N37" s="190">
        <v>0</v>
      </c>
      <c r="O37" s="190">
        <f t="shared" si="1"/>
        <v>0</v>
      </c>
      <c r="P37" s="190">
        <v>0</v>
      </c>
      <c r="Q37" s="190">
        <f t="shared" si="2"/>
        <v>0</v>
      </c>
      <c r="R37" s="190">
        <f t="shared" si="3"/>
        <v>0</v>
      </c>
      <c r="S37" s="190">
        <f t="shared" si="4"/>
        <v>0</v>
      </c>
      <c r="T37" s="190">
        <f t="shared" si="5"/>
        <v>0</v>
      </c>
      <c r="U37" s="190">
        <f t="shared" si="6"/>
        <v>0</v>
      </c>
      <c r="V37" s="190">
        <f t="shared" si="7"/>
        <v>0</v>
      </c>
      <c r="W37" s="190">
        <f t="shared" si="8"/>
        <v>0</v>
      </c>
      <c r="X37" s="190">
        <f t="shared" si="9"/>
        <v>0</v>
      </c>
      <c r="Y37" s="190">
        <f t="shared" si="10"/>
        <v>0</v>
      </c>
      <c r="Z37" s="209">
        <f t="shared" si="11"/>
        <v>0</v>
      </c>
      <c r="AA37" s="210">
        <v>30</v>
      </c>
      <c r="AB37" s="210">
        <v>20</v>
      </c>
    </row>
    <row r="38" ht="15.95" customHeight="1" spans="1:28">
      <c r="A38" s="193"/>
      <c r="B38" s="193" t="s">
        <v>153</v>
      </c>
      <c r="C38" s="193"/>
      <c r="D38" s="192" t="s">
        <v>179</v>
      </c>
      <c r="E38" s="190">
        <v>0</v>
      </c>
      <c r="F38" s="190">
        <v>0</v>
      </c>
      <c r="G38" s="190">
        <v>0</v>
      </c>
      <c r="H38" s="190">
        <v>0</v>
      </c>
      <c r="I38" s="190">
        <v>0</v>
      </c>
      <c r="J38" s="190">
        <v>0</v>
      </c>
      <c r="K38" s="190">
        <v>0</v>
      </c>
      <c r="L38" s="190">
        <v>0</v>
      </c>
      <c r="M38" s="190">
        <v>0</v>
      </c>
      <c r="N38" s="190">
        <v>0</v>
      </c>
      <c r="O38" s="190">
        <f t="shared" si="1"/>
        <v>0</v>
      </c>
      <c r="P38" s="190">
        <v>0</v>
      </c>
      <c r="Q38" s="190">
        <f t="shared" si="2"/>
        <v>0</v>
      </c>
      <c r="R38" s="190">
        <f t="shared" si="3"/>
        <v>0</v>
      </c>
      <c r="S38" s="190">
        <f t="shared" si="4"/>
        <v>0</v>
      </c>
      <c r="T38" s="190">
        <f t="shared" si="5"/>
        <v>0</v>
      </c>
      <c r="U38" s="190">
        <f t="shared" si="6"/>
        <v>0</v>
      </c>
      <c r="V38" s="190">
        <f t="shared" si="7"/>
        <v>0</v>
      </c>
      <c r="W38" s="190">
        <f t="shared" si="8"/>
        <v>0</v>
      </c>
      <c r="X38" s="190">
        <f t="shared" si="9"/>
        <v>0</v>
      </c>
      <c r="Y38" s="190">
        <f t="shared" si="10"/>
        <v>0</v>
      </c>
      <c r="Z38" s="209">
        <f t="shared" si="11"/>
        <v>0</v>
      </c>
      <c r="AA38" s="210">
        <v>121</v>
      </c>
      <c r="AB38" s="210"/>
    </row>
    <row r="39" ht="15.95" customHeight="1" spans="1:28">
      <c r="A39" s="193"/>
      <c r="B39" s="193"/>
      <c r="C39" s="193" t="s">
        <v>150</v>
      </c>
      <c r="D39" s="192" t="s">
        <v>180</v>
      </c>
      <c r="E39" s="190">
        <v>0</v>
      </c>
      <c r="F39" s="190">
        <v>0</v>
      </c>
      <c r="G39" s="190">
        <v>0</v>
      </c>
      <c r="H39" s="190">
        <v>0</v>
      </c>
      <c r="I39" s="190">
        <v>0</v>
      </c>
      <c r="J39" s="190">
        <v>0</v>
      </c>
      <c r="K39" s="190">
        <v>0</v>
      </c>
      <c r="L39" s="190">
        <v>0</v>
      </c>
      <c r="M39" s="190">
        <v>0</v>
      </c>
      <c r="N39" s="190">
        <v>0</v>
      </c>
      <c r="O39" s="190">
        <f t="shared" si="1"/>
        <v>0</v>
      </c>
      <c r="P39" s="190">
        <v>0</v>
      </c>
      <c r="Q39" s="190">
        <f t="shared" si="2"/>
        <v>0</v>
      </c>
      <c r="R39" s="190">
        <f t="shared" si="3"/>
        <v>0</v>
      </c>
      <c r="S39" s="190">
        <f t="shared" si="4"/>
        <v>0</v>
      </c>
      <c r="T39" s="190">
        <f t="shared" si="5"/>
        <v>0</v>
      </c>
      <c r="U39" s="190">
        <f t="shared" si="6"/>
        <v>0</v>
      </c>
      <c r="V39" s="190">
        <f t="shared" si="7"/>
        <v>0</v>
      </c>
      <c r="W39" s="190">
        <f t="shared" si="8"/>
        <v>0</v>
      </c>
      <c r="X39" s="190">
        <f t="shared" si="9"/>
        <v>0</v>
      </c>
      <c r="Y39" s="190">
        <f t="shared" si="10"/>
        <v>0</v>
      </c>
      <c r="Z39" s="209">
        <f t="shared" si="11"/>
        <v>0</v>
      </c>
      <c r="AA39" s="210">
        <v>121</v>
      </c>
      <c r="AB39" s="210"/>
    </row>
    <row r="40" ht="15.95" customHeight="1" spans="1:28">
      <c r="A40" s="191"/>
      <c r="B40" s="191"/>
      <c r="C40" s="191"/>
      <c r="D40" s="199" t="s">
        <v>181</v>
      </c>
      <c r="E40" s="190">
        <v>632.3</v>
      </c>
      <c r="F40" s="190">
        <v>559.57</v>
      </c>
      <c r="G40" s="190">
        <v>434.45</v>
      </c>
      <c r="H40" s="190">
        <v>0</v>
      </c>
      <c r="I40" s="190">
        <v>125.12</v>
      </c>
      <c r="J40" s="190">
        <v>70.85</v>
      </c>
      <c r="K40" s="190">
        <v>0</v>
      </c>
      <c r="L40" s="190">
        <v>0</v>
      </c>
      <c r="M40" s="190">
        <v>0</v>
      </c>
      <c r="N40" s="190">
        <v>1.88</v>
      </c>
      <c r="O40" s="190">
        <f t="shared" si="1"/>
        <v>263.458333333333</v>
      </c>
      <c r="P40" s="190">
        <v>0</v>
      </c>
      <c r="Q40" s="190">
        <f t="shared" si="2"/>
        <v>368.841666666667</v>
      </c>
      <c r="R40" s="190">
        <f t="shared" si="3"/>
        <v>326.415833333333</v>
      </c>
      <c r="S40" s="190">
        <f t="shared" si="4"/>
        <v>253.429166666667</v>
      </c>
      <c r="T40" s="190">
        <f t="shared" si="5"/>
        <v>0</v>
      </c>
      <c r="U40" s="190">
        <f t="shared" si="6"/>
        <v>72.9866666666667</v>
      </c>
      <c r="V40" s="190">
        <f t="shared" si="7"/>
        <v>41.3291666666667</v>
      </c>
      <c r="W40" s="190">
        <f t="shared" si="8"/>
        <v>0</v>
      </c>
      <c r="X40" s="190">
        <f t="shared" si="9"/>
        <v>0</v>
      </c>
      <c r="Y40" s="190">
        <f t="shared" si="10"/>
        <v>0</v>
      </c>
      <c r="Z40" s="209">
        <f t="shared" si="11"/>
        <v>1.09666666666667</v>
      </c>
      <c r="AA40" s="211"/>
      <c r="AB40" s="211"/>
    </row>
    <row r="41" ht="15.95" customHeight="1" spans="1:28">
      <c r="A41" s="193" t="s">
        <v>143</v>
      </c>
      <c r="B41" s="193"/>
      <c r="C41" s="193"/>
      <c r="D41" s="192" t="s">
        <v>144</v>
      </c>
      <c r="E41" s="190">
        <v>50.45</v>
      </c>
      <c r="F41" s="190">
        <v>50.45</v>
      </c>
      <c r="G41" s="190">
        <v>0</v>
      </c>
      <c r="H41" s="190">
        <v>0</v>
      </c>
      <c r="I41" s="190">
        <v>50.45</v>
      </c>
      <c r="J41" s="190">
        <v>0</v>
      </c>
      <c r="K41" s="190">
        <v>0</v>
      </c>
      <c r="L41" s="190">
        <v>0</v>
      </c>
      <c r="M41" s="190">
        <v>0</v>
      </c>
      <c r="N41" s="190">
        <v>0</v>
      </c>
      <c r="O41" s="190">
        <f t="shared" si="1"/>
        <v>21.0208333333333</v>
      </c>
      <c r="P41" s="190">
        <v>0</v>
      </c>
      <c r="Q41" s="190">
        <f t="shared" si="2"/>
        <v>29.4291666666667</v>
      </c>
      <c r="R41" s="190">
        <f t="shared" si="3"/>
        <v>29.4291666666667</v>
      </c>
      <c r="S41" s="190">
        <f t="shared" si="4"/>
        <v>0</v>
      </c>
      <c r="T41" s="190">
        <f t="shared" si="5"/>
        <v>0</v>
      </c>
      <c r="U41" s="190">
        <f t="shared" si="6"/>
        <v>29.4291666666667</v>
      </c>
      <c r="V41" s="190">
        <f t="shared" si="7"/>
        <v>0</v>
      </c>
      <c r="W41" s="190">
        <f t="shared" si="8"/>
        <v>0</v>
      </c>
      <c r="X41" s="190">
        <f t="shared" si="9"/>
        <v>0</v>
      </c>
      <c r="Y41" s="190">
        <f t="shared" si="10"/>
        <v>0</v>
      </c>
      <c r="Z41" s="209">
        <f t="shared" si="11"/>
        <v>0</v>
      </c>
      <c r="AA41" s="211"/>
      <c r="AB41" s="211"/>
    </row>
    <row r="42" ht="15.95" customHeight="1" spans="1:28">
      <c r="A42" s="193"/>
      <c r="B42" s="193" t="s">
        <v>145</v>
      </c>
      <c r="C42" s="193"/>
      <c r="D42" s="192" t="s">
        <v>146</v>
      </c>
      <c r="E42" s="190">
        <v>50.45</v>
      </c>
      <c r="F42" s="190">
        <v>50.45</v>
      </c>
      <c r="G42" s="190">
        <v>0</v>
      </c>
      <c r="H42" s="190">
        <v>0</v>
      </c>
      <c r="I42" s="190">
        <v>50.45</v>
      </c>
      <c r="J42" s="190">
        <v>0</v>
      </c>
      <c r="K42" s="190">
        <v>0</v>
      </c>
      <c r="L42" s="190">
        <v>0</v>
      </c>
      <c r="M42" s="190">
        <v>0</v>
      </c>
      <c r="N42" s="190">
        <v>0</v>
      </c>
      <c r="O42" s="190">
        <f t="shared" ref="O42:O73" si="12">E42-Q42</f>
        <v>21.0208333333333</v>
      </c>
      <c r="P42" s="190">
        <v>0</v>
      </c>
      <c r="Q42" s="190">
        <f t="shared" ref="Q42:Q73" si="13">E42/12*7</f>
        <v>29.4291666666667</v>
      </c>
      <c r="R42" s="190">
        <f t="shared" si="3"/>
        <v>29.4291666666667</v>
      </c>
      <c r="S42" s="190">
        <f t="shared" si="4"/>
        <v>0</v>
      </c>
      <c r="T42" s="190">
        <f t="shared" si="5"/>
        <v>0</v>
      </c>
      <c r="U42" s="190">
        <f t="shared" si="6"/>
        <v>29.4291666666667</v>
      </c>
      <c r="V42" s="190">
        <f t="shared" si="7"/>
        <v>0</v>
      </c>
      <c r="W42" s="190">
        <f t="shared" si="8"/>
        <v>0</v>
      </c>
      <c r="X42" s="190">
        <f t="shared" si="9"/>
        <v>0</v>
      </c>
      <c r="Y42" s="190">
        <f t="shared" si="10"/>
        <v>0</v>
      </c>
      <c r="Z42" s="209">
        <f t="shared" si="11"/>
        <v>0</v>
      </c>
      <c r="AA42" s="211"/>
      <c r="AB42" s="211"/>
    </row>
    <row r="43" ht="15.95" customHeight="1" spans="1:28">
      <c r="A43" s="193"/>
      <c r="B43" s="193"/>
      <c r="C43" s="193" t="s">
        <v>145</v>
      </c>
      <c r="D43" s="192" t="s">
        <v>147</v>
      </c>
      <c r="E43" s="190">
        <v>50.45</v>
      </c>
      <c r="F43" s="190">
        <v>50.45</v>
      </c>
      <c r="G43" s="190">
        <v>0</v>
      </c>
      <c r="H43" s="190">
        <v>0</v>
      </c>
      <c r="I43" s="190">
        <v>50.45</v>
      </c>
      <c r="J43" s="190">
        <v>0</v>
      </c>
      <c r="K43" s="190">
        <v>0</v>
      </c>
      <c r="L43" s="190">
        <v>0</v>
      </c>
      <c r="M43" s="190">
        <v>0</v>
      </c>
      <c r="N43" s="190">
        <v>0</v>
      </c>
      <c r="O43" s="190">
        <f t="shared" si="12"/>
        <v>21.0208333333333</v>
      </c>
      <c r="P43" s="190">
        <v>0</v>
      </c>
      <c r="Q43" s="190">
        <f t="shared" si="13"/>
        <v>29.4291666666667</v>
      </c>
      <c r="R43" s="190">
        <f t="shared" ref="R43:R74" si="14">F43/12*7</f>
        <v>29.4291666666667</v>
      </c>
      <c r="S43" s="190">
        <f t="shared" ref="S43:S74" si="15">G43/12*7</f>
        <v>0</v>
      </c>
      <c r="T43" s="190">
        <f t="shared" ref="T43:T74" si="16">H43/12*7</f>
        <v>0</v>
      </c>
      <c r="U43" s="190">
        <f t="shared" ref="U43:U74" si="17">I43/12*7</f>
        <v>29.4291666666667</v>
      </c>
      <c r="V43" s="190">
        <f t="shared" ref="V43:V74" si="18">J43/12*7</f>
        <v>0</v>
      </c>
      <c r="W43" s="190">
        <f t="shared" ref="W43:W74" si="19">K43/12*7</f>
        <v>0</v>
      </c>
      <c r="X43" s="190">
        <f t="shared" ref="X43:X74" si="20">L43/12*7</f>
        <v>0</v>
      </c>
      <c r="Y43" s="190">
        <f t="shared" ref="Y43:Y74" si="21">M43/12*7</f>
        <v>0</v>
      </c>
      <c r="Z43" s="209">
        <f t="shared" ref="Z43:Z74" si="22">N43/12*7</f>
        <v>0</v>
      </c>
      <c r="AA43" s="211"/>
      <c r="AB43" s="211"/>
    </row>
    <row r="44" ht="15.95" customHeight="1" spans="1:28">
      <c r="A44" s="193" t="s">
        <v>148</v>
      </c>
      <c r="B44" s="193"/>
      <c r="C44" s="193"/>
      <c r="D44" s="192" t="s">
        <v>149</v>
      </c>
      <c r="E44" s="190">
        <v>581.85</v>
      </c>
      <c r="F44" s="190">
        <v>509.12</v>
      </c>
      <c r="G44" s="190">
        <v>434.45</v>
      </c>
      <c r="H44" s="190">
        <v>0</v>
      </c>
      <c r="I44" s="190">
        <v>74.67</v>
      </c>
      <c r="J44" s="190">
        <v>70.85</v>
      </c>
      <c r="K44" s="190">
        <v>0</v>
      </c>
      <c r="L44" s="190">
        <v>0</v>
      </c>
      <c r="M44" s="190">
        <v>0</v>
      </c>
      <c r="N44" s="190">
        <v>1.88</v>
      </c>
      <c r="O44" s="190">
        <f t="shared" si="12"/>
        <v>242.4375</v>
      </c>
      <c r="P44" s="190">
        <v>0</v>
      </c>
      <c r="Q44" s="190">
        <f t="shared" si="13"/>
        <v>339.4125</v>
      </c>
      <c r="R44" s="190">
        <f t="shared" si="14"/>
        <v>296.986666666667</v>
      </c>
      <c r="S44" s="190">
        <f t="shared" si="15"/>
        <v>253.429166666667</v>
      </c>
      <c r="T44" s="190">
        <f t="shared" si="16"/>
        <v>0</v>
      </c>
      <c r="U44" s="190">
        <f t="shared" si="17"/>
        <v>43.5575</v>
      </c>
      <c r="V44" s="190">
        <f t="shared" si="18"/>
        <v>41.3291666666667</v>
      </c>
      <c r="W44" s="190">
        <f t="shared" si="19"/>
        <v>0</v>
      </c>
      <c r="X44" s="190">
        <f t="shared" si="20"/>
        <v>0</v>
      </c>
      <c r="Y44" s="190">
        <f t="shared" si="21"/>
        <v>0</v>
      </c>
      <c r="Z44" s="209">
        <f t="shared" si="22"/>
        <v>1.09666666666667</v>
      </c>
      <c r="AA44" s="211"/>
      <c r="AB44" s="211"/>
    </row>
    <row r="45" ht="15.95" customHeight="1" spans="1:28">
      <c r="A45" s="193"/>
      <c r="B45" s="193" t="s">
        <v>162</v>
      </c>
      <c r="C45" s="193"/>
      <c r="D45" s="192" t="s">
        <v>163</v>
      </c>
      <c r="E45" s="190">
        <v>552.8</v>
      </c>
      <c r="F45" s="190">
        <v>480.07</v>
      </c>
      <c r="G45" s="190">
        <v>434.45</v>
      </c>
      <c r="H45" s="190">
        <v>0</v>
      </c>
      <c r="I45" s="190">
        <v>45.62</v>
      </c>
      <c r="J45" s="190">
        <v>70.85</v>
      </c>
      <c r="K45" s="190">
        <v>0</v>
      </c>
      <c r="L45" s="190">
        <v>0</v>
      </c>
      <c r="M45" s="190">
        <v>0</v>
      </c>
      <c r="N45" s="190">
        <v>1.88</v>
      </c>
      <c r="O45" s="190">
        <f t="shared" si="12"/>
        <v>230.333333333333</v>
      </c>
      <c r="P45" s="190">
        <v>0</v>
      </c>
      <c r="Q45" s="190">
        <f t="shared" si="13"/>
        <v>322.466666666667</v>
      </c>
      <c r="R45" s="190">
        <f t="shared" si="14"/>
        <v>280.040833333333</v>
      </c>
      <c r="S45" s="190">
        <f t="shared" si="15"/>
        <v>253.429166666667</v>
      </c>
      <c r="T45" s="190">
        <f t="shared" si="16"/>
        <v>0</v>
      </c>
      <c r="U45" s="190">
        <f t="shared" si="17"/>
        <v>26.6116666666667</v>
      </c>
      <c r="V45" s="190">
        <f t="shared" si="18"/>
        <v>41.3291666666667</v>
      </c>
      <c r="W45" s="190">
        <f t="shared" si="19"/>
        <v>0</v>
      </c>
      <c r="X45" s="190">
        <f t="shared" si="20"/>
        <v>0</v>
      </c>
      <c r="Y45" s="190">
        <f t="shared" si="21"/>
        <v>0</v>
      </c>
      <c r="Z45" s="209">
        <f t="shared" si="22"/>
        <v>1.09666666666667</v>
      </c>
      <c r="AA45" s="211"/>
      <c r="AB45" s="211"/>
    </row>
    <row r="46" ht="15.95" customHeight="1" spans="1:28">
      <c r="A46" s="193"/>
      <c r="B46" s="193"/>
      <c r="C46" s="193" t="s">
        <v>155</v>
      </c>
      <c r="D46" s="192" t="s">
        <v>182</v>
      </c>
      <c r="E46" s="190">
        <v>552.8</v>
      </c>
      <c r="F46" s="190">
        <v>480.07</v>
      </c>
      <c r="G46" s="190">
        <v>434.45</v>
      </c>
      <c r="H46" s="190">
        <v>0</v>
      </c>
      <c r="I46" s="190">
        <v>45.62</v>
      </c>
      <c r="J46" s="190">
        <v>70.85</v>
      </c>
      <c r="K46" s="190">
        <v>0</v>
      </c>
      <c r="L46" s="190">
        <v>0</v>
      </c>
      <c r="M46" s="190">
        <v>34.68</v>
      </c>
      <c r="N46" s="190">
        <v>1.88</v>
      </c>
      <c r="O46" s="190">
        <f t="shared" si="12"/>
        <v>230.333333333333</v>
      </c>
      <c r="P46" s="190">
        <v>0</v>
      </c>
      <c r="Q46" s="190">
        <f t="shared" si="13"/>
        <v>322.466666666667</v>
      </c>
      <c r="R46" s="190">
        <f t="shared" si="14"/>
        <v>280.040833333333</v>
      </c>
      <c r="S46" s="190">
        <f t="shared" si="15"/>
        <v>253.429166666667</v>
      </c>
      <c r="T46" s="190">
        <f t="shared" si="16"/>
        <v>0</v>
      </c>
      <c r="U46" s="190">
        <f t="shared" si="17"/>
        <v>26.6116666666667</v>
      </c>
      <c r="V46" s="190">
        <f t="shared" si="18"/>
        <v>41.3291666666667</v>
      </c>
      <c r="W46" s="190">
        <f t="shared" si="19"/>
        <v>0</v>
      </c>
      <c r="X46" s="190">
        <f t="shared" si="20"/>
        <v>0</v>
      </c>
      <c r="Y46" s="190">
        <f t="shared" si="21"/>
        <v>20.23</v>
      </c>
      <c r="Z46" s="209">
        <f t="shared" si="22"/>
        <v>1.09666666666667</v>
      </c>
      <c r="AA46" s="211"/>
      <c r="AB46" s="211"/>
    </row>
    <row r="47" ht="15.95" customHeight="1" spans="1:28">
      <c r="A47" s="193"/>
      <c r="B47" s="193" t="s">
        <v>123</v>
      </c>
      <c r="C47" s="193"/>
      <c r="D47" s="192" t="s">
        <v>173</v>
      </c>
      <c r="E47" s="190">
        <v>29.05</v>
      </c>
      <c r="F47" s="190">
        <v>29.05</v>
      </c>
      <c r="G47" s="190">
        <v>0</v>
      </c>
      <c r="H47" s="190">
        <v>0</v>
      </c>
      <c r="I47" s="190">
        <v>29.05</v>
      </c>
      <c r="J47" s="190">
        <v>0</v>
      </c>
      <c r="K47" s="190">
        <v>0</v>
      </c>
      <c r="L47" s="190">
        <v>0</v>
      </c>
      <c r="M47" s="190">
        <v>0</v>
      </c>
      <c r="N47" s="190">
        <v>0</v>
      </c>
      <c r="O47" s="190">
        <f t="shared" si="12"/>
        <v>12.1041666666667</v>
      </c>
      <c r="P47" s="190">
        <v>0</v>
      </c>
      <c r="Q47" s="190">
        <f t="shared" si="13"/>
        <v>16.9458333333333</v>
      </c>
      <c r="R47" s="190">
        <f t="shared" si="14"/>
        <v>16.9458333333333</v>
      </c>
      <c r="S47" s="190">
        <f t="shared" si="15"/>
        <v>0</v>
      </c>
      <c r="T47" s="190">
        <f t="shared" si="16"/>
        <v>0</v>
      </c>
      <c r="U47" s="190">
        <f t="shared" si="17"/>
        <v>16.9458333333333</v>
      </c>
      <c r="V47" s="190">
        <f t="shared" si="18"/>
        <v>0</v>
      </c>
      <c r="W47" s="190">
        <f t="shared" si="19"/>
        <v>0</v>
      </c>
      <c r="X47" s="190">
        <f t="shared" si="20"/>
        <v>0</v>
      </c>
      <c r="Y47" s="190">
        <f t="shared" si="21"/>
        <v>0</v>
      </c>
      <c r="Z47" s="209">
        <f t="shared" si="22"/>
        <v>0</v>
      </c>
      <c r="AA47" s="211"/>
      <c r="AB47" s="211"/>
    </row>
    <row r="48" ht="15.95" customHeight="1" spans="1:28">
      <c r="A48" s="193"/>
      <c r="B48" s="193"/>
      <c r="C48" s="193" t="s">
        <v>150</v>
      </c>
      <c r="D48" s="192" t="s">
        <v>174</v>
      </c>
      <c r="E48" s="190">
        <v>29.05</v>
      </c>
      <c r="F48" s="190">
        <v>29.05</v>
      </c>
      <c r="G48" s="190">
        <v>0</v>
      </c>
      <c r="H48" s="190">
        <v>0</v>
      </c>
      <c r="I48" s="190">
        <v>29.05</v>
      </c>
      <c r="J48" s="190">
        <v>0</v>
      </c>
      <c r="K48" s="190">
        <v>0</v>
      </c>
      <c r="L48" s="190">
        <v>0</v>
      </c>
      <c r="M48" s="190">
        <v>0</v>
      </c>
      <c r="N48" s="190">
        <v>0</v>
      </c>
      <c r="O48" s="190">
        <f t="shared" si="12"/>
        <v>12.1041666666667</v>
      </c>
      <c r="P48" s="190">
        <v>0</v>
      </c>
      <c r="Q48" s="190">
        <f t="shared" si="13"/>
        <v>16.9458333333333</v>
      </c>
      <c r="R48" s="190">
        <f t="shared" si="14"/>
        <v>16.9458333333333</v>
      </c>
      <c r="S48" s="190">
        <f t="shared" si="15"/>
        <v>0</v>
      </c>
      <c r="T48" s="190">
        <f t="shared" si="16"/>
        <v>0</v>
      </c>
      <c r="U48" s="190">
        <f t="shared" si="17"/>
        <v>16.9458333333333</v>
      </c>
      <c r="V48" s="190">
        <f t="shared" si="18"/>
        <v>0</v>
      </c>
      <c r="W48" s="190">
        <f t="shared" si="19"/>
        <v>0</v>
      </c>
      <c r="X48" s="190">
        <f t="shared" si="20"/>
        <v>0</v>
      </c>
      <c r="Y48" s="190">
        <f t="shared" si="21"/>
        <v>0</v>
      </c>
      <c r="Z48" s="209">
        <f t="shared" si="22"/>
        <v>0</v>
      </c>
      <c r="AA48" s="211"/>
      <c r="AB48" s="211"/>
    </row>
    <row r="49" s="178" customFormat="1" ht="15.95" customHeight="1" spans="1:28">
      <c r="A49" s="200"/>
      <c r="B49" s="200"/>
      <c r="C49" s="200"/>
      <c r="D49" s="201" t="s">
        <v>183</v>
      </c>
      <c r="E49" s="190">
        <v>1203.94</v>
      </c>
      <c r="F49" s="202">
        <v>1130.12</v>
      </c>
      <c r="G49" s="202">
        <v>0</v>
      </c>
      <c r="H49" s="202">
        <v>849.72</v>
      </c>
      <c r="I49" s="202">
        <v>280.4</v>
      </c>
      <c r="J49" s="202">
        <v>73.6</v>
      </c>
      <c r="K49" s="202">
        <v>0</v>
      </c>
      <c r="L49" s="202">
        <v>9.8</v>
      </c>
      <c r="M49" s="202">
        <v>0</v>
      </c>
      <c r="N49" s="202">
        <v>0.22</v>
      </c>
      <c r="O49" s="190">
        <f t="shared" si="12"/>
        <v>501.641666666667</v>
      </c>
      <c r="P49" s="202">
        <v>0</v>
      </c>
      <c r="Q49" s="190">
        <f t="shared" si="13"/>
        <v>702.298333333333</v>
      </c>
      <c r="R49" s="190">
        <f t="shared" si="14"/>
        <v>659.236666666667</v>
      </c>
      <c r="S49" s="190">
        <f t="shared" si="15"/>
        <v>0</v>
      </c>
      <c r="T49" s="190">
        <f t="shared" si="16"/>
        <v>495.67</v>
      </c>
      <c r="U49" s="190">
        <f t="shared" si="17"/>
        <v>163.566666666667</v>
      </c>
      <c r="V49" s="190">
        <f t="shared" si="18"/>
        <v>42.9333333333333</v>
      </c>
      <c r="W49" s="190">
        <f t="shared" si="19"/>
        <v>0</v>
      </c>
      <c r="X49" s="190">
        <f t="shared" si="20"/>
        <v>5.71666666666667</v>
      </c>
      <c r="Y49" s="190">
        <f t="shared" si="21"/>
        <v>0</v>
      </c>
      <c r="Z49" s="209">
        <f t="shared" si="22"/>
        <v>0.128333333333333</v>
      </c>
      <c r="AA49" s="212">
        <v>10</v>
      </c>
      <c r="AB49" s="212">
        <v>0</v>
      </c>
    </row>
    <row r="50" s="178" customFormat="1" ht="15.95" customHeight="1" spans="1:28">
      <c r="A50" s="203" t="s">
        <v>143</v>
      </c>
      <c r="B50" s="204"/>
      <c r="C50" s="204"/>
      <c r="D50" s="205" t="s">
        <v>144</v>
      </c>
      <c r="E50" s="190">
        <v>115.71</v>
      </c>
      <c r="F50" s="202">
        <v>115.71</v>
      </c>
      <c r="G50" s="202">
        <v>0</v>
      </c>
      <c r="H50" s="202">
        <v>0</v>
      </c>
      <c r="I50" s="202">
        <v>115.71</v>
      </c>
      <c r="J50" s="202">
        <v>0</v>
      </c>
      <c r="K50" s="202">
        <v>0</v>
      </c>
      <c r="L50" s="202">
        <v>0</v>
      </c>
      <c r="M50" s="202">
        <v>0</v>
      </c>
      <c r="N50" s="202">
        <v>0</v>
      </c>
      <c r="O50" s="190">
        <f t="shared" si="12"/>
        <v>48.2125</v>
      </c>
      <c r="P50" s="202">
        <v>0</v>
      </c>
      <c r="Q50" s="190">
        <f t="shared" si="13"/>
        <v>67.4975</v>
      </c>
      <c r="R50" s="190">
        <f t="shared" si="14"/>
        <v>67.4975</v>
      </c>
      <c r="S50" s="190">
        <f t="shared" si="15"/>
        <v>0</v>
      </c>
      <c r="T50" s="190">
        <f t="shared" si="16"/>
        <v>0</v>
      </c>
      <c r="U50" s="190">
        <f t="shared" si="17"/>
        <v>67.4975</v>
      </c>
      <c r="V50" s="190">
        <f t="shared" si="18"/>
        <v>0</v>
      </c>
      <c r="W50" s="190">
        <f t="shared" si="19"/>
        <v>0</v>
      </c>
      <c r="X50" s="190">
        <f t="shared" si="20"/>
        <v>0</v>
      </c>
      <c r="Y50" s="190">
        <f t="shared" si="21"/>
        <v>0</v>
      </c>
      <c r="Z50" s="209">
        <f t="shared" si="22"/>
        <v>0</v>
      </c>
      <c r="AA50" s="212">
        <v>0</v>
      </c>
      <c r="AB50" s="212">
        <v>0</v>
      </c>
    </row>
    <row r="51" s="178" customFormat="1" ht="15.95" customHeight="1" spans="1:28">
      <c r="A51" s="204"/>
      <c r="B51" s="203" t="s">
        <v>145</v>
      </c>
      <c r="C51" s="204"/>
      <c r="D51" s="205" t="s">
        <v>146</v>
      </c>
      <c r="E51" s="190">
        <v>115.71</v>
      </c>
      <c r="F51" s="202">
        <v>115.71</v>
      </c>
      <c r="G51" s="202">
        <v>0</v>
      </c>
      <c r="H51" s="202">
        <v>0</v>
      </c>
      <c r="I51" s="202">
        <v>115.71</v>
      </c>
      <c r="J51" s="202">
        <v>0</v>
      </c>
      <c r="K51" s="202">
        <v>0</v>
      </c>
      <c r="L51" s="202">
        <v>0</v>
      </c>
      <c r="M51" s="202">
        <v>0</v>
      </c>
      <c r="N51" s="202">
        <v>0</v>
      </c>
      <c r="O51" s="190">
        <f t="shared" si="12"/>
        <v>48.2125</v>
      </c>
      <c r="P51" s="202">
        <v>0</v>
      </c>
      <c r="Q51" s="190">
        <f t="shared" si="13"/>
        <v>67.4975</v>
      </c>
      <c r="R51" s="190">
        <f t="shared" si="14"/>
        <v>67.4975</v>
      </c>
      <c r="S51" s="190">
        <f t="shared" si="15"/>
        <v>0</v>
      </c>
      <c r="T51" s="190">
        <f t="shared" si="16"/>
        <v>0</v>
      </c>
      <c r="U51" s="190">
        <f t="shared" si="17"/>
        <v>67.4975</v>
      </c>
      <c r="V51" s="190">
        <f t="shared" si="18"/>
        <v>0</v>
      </c>
      <c r="W51" s="190">
        <f t="shared" si="19"/>
        <v>0</v>
      </c>
      <c r="X51" s="190">
        <f t="shared" si="20"/>
        <v>0</v>
      </c>
      <c r="Y51" s="190">
        <f t="shared" si="21"/>
        <v>0</v>
      </c>
      <c r="Z51" s="209">
        <f t="shared" si="22"/>
        <v>0</v>
      </c>
      <c r="AA51" s="212">
        <v>0</v>
      </c>
      <c r="AB51" s="212">
        <v>0</v>
      </c>
    </row>
    <row r="52" s="178" customFormat="1" ht="15.95" customHeight="1" spans="1:28">
      <c r="A52" s="204"/>
      <c r="B52" s="204"/>
      <c r="C52" s="203" t="s">
        <v>145</v>
      </c>
      <c r="D52" s="205" t="s">
        <v>147</v>
      </c>
      <c r="E52" s="190">
        <v>115.71</v>
      </c>
      <c r="F52" s="202">
        <v>115.71</v>
      </c>
      <c r="G52" s="202">
        <v>0</v>
      </c>
      <c r="H52" s="202">
        <v>0</v>
      </c>
      <c r="I52" s="202">
        <v>115.71</v>
      </c>
      <c r="J52" s="202">
        <v>0</v>
      </c>
      <c r="K52" s="202">
        <v>0</v>
      </c>
      <c r="L52" s="202">
        <v>0</v>
      </c>
      <c r="M52" s="202">
        <v>0</v>
      </c>
      <c r="N52" s="202">
        <v>0</v>
      </c>
      <c r="O52" s="190">
        <f t="shared" si="12"/>
        <v>48.2125</v>
      </c>
      <c r="P52" s="202">
        <v>0</v>
      </c>
      <c r="Q52" s="190">
        <f t="shared" si="13"/>
        <v>67.4975</v>
      </c>
      <c r="R52" s="190">
        <f t="shared" si="14"/>
        <v>67.4975</v>
      </c>
      <c r="S52" s="190">
        <f t="shared" si="15"/>
        <v>0</v>
      </c>
      <c r="T52" s="190">
        <f t="shared" si="16"/>
        <v>0</v>
      </c>
      <c r="U52" s="190">
        <f t="shared" si="17"/>
        <v>67.4975</v>
      </c>
      <c r="V52" s="190">
        <f t="shared" si="18"/>
        <v>0</v>
      </c>
      <c r="W52" s="190">
        <f t="shared" si="19"/>
        <v>0</v>
      </c>
      <c r="X52" s="190">
        <f t="shared" si="20"/>
        <v>0</v>
      </c>
      <c r="Y52" s="190">
        <f t="shared" si="21"/>
        <v>0</v>
      </c>
      <c r="Z52" s="209">
        <f t="shared" si="22"/>
        <v>0</v>
      </c>
      <c r="AA52" s="212">
        <v>0</v>
      </c>
      <c r="AB52" s="212">
        <v>0</v>
      </c>
    </row>
    <row r="53" s="178" customFormat="1" ht="15.95" customHeight="1" spans="1:28">
      <c r="A53" s="203" t="s">
        <v>148</v>
      </c>
      <c r="B53" s="204"/>
      <c r="C53" s="204"/>
      <c r="D53" s="205" t="s">
        <v>149</v>
      </c>
      <c r="E53" s="190">
        <v>1088.23</v>
      </c>
      <c r="F53" s="202">
        <v>1014.41</v>
      </c>
      <c r="G53" s="202">
        <v>0</v>
      </c>
      <c r="H53" s="202">
        <v>849.72</v>
      </c>
      <c r="I53" s="202">
        <v>164.69</v>
      </c>
      <c r="J53" s="202">
        <v>73.6</v>
      </c>
      <c r="K53" s="202">
        <v>0</v>
      </c>
      <c r="L53" s="202">
        <v>9.8</v>
      </c>
      <c r="M53" s="202">
        <v>0</v>
      </c>
      <c r="N53" s="202">
        <v>0.22</v>
      </c>
      <c r="O53" s="190">
        <f t="shared" si="12"/>
        <v>453.429166666667</v>
      </c>
      <c r="P53" s="202">
        <v>0</v>
      </c>
      <c r="Q53" s="190">
        <f t="shared" si="13"/>
        <v>634.800833333333</v>
      </c>
      <c r="R53" s="190">
        <f t="shared" si="14"/>
        <v>591.739166666667</v>
      </c>
      <c r="S53" s="190">
        <f t="shared" si="15"/>
        <v>0</v>
      </c>
      <c r="T53" s="190">
        <f t="shared" si="16"/>
        <v>495.67</v>
      </c>
      <c r="U53" s="190">
        <f t="shared" si="17"/>
        <v>96.0691666666667</v>
      </c>
      <c r="V53" s="190">
        <f t="shared" si="18"/>
        <v>42.9333333333333</v>
      </c>
      <c r="W53" s="190">
        <f t="shared" si="19"/>
        <v>0</v>
      </c>
      <c r="X53" s="190">
        <f t="shared" si="20"/>
        <v>5.71666666666667</v>
      </c>
      <c r="Y53" s="190">
        <f t="shared" si="21"/>
        <v>0</v>
      </c>
      <c r="Z53" s="209">
        <f t="shared" si="22"/>
        <v>0.128333333333333</v>
      </c>
      <c r="AA53" s="212">
        <v>10</v>
      </c>
      <c r="AB53" s="212">
        <v>0</v>
      </c>
    </row>
    <row r="54" s="178" customFormat="1" ht="15.95" customHeight="1" spans="1:28">
      <c r="A54" s="204"/>
      <c r="B54" s="203" t="s">
        <v>162</v>
      </c>
      <c r="C54" s="204"/>
      <c r="D54" s="205" t="s">
        <v>163</v>
      </c>
      <c r="E54" s="190">
        <v>1021.23</v>
      </c>
      <c r="F54" s="202">
        <v>947.41</v>
      </c>
      <c r="G54" s="202">
        <v>0</v>
      </c>
      <c r="H54" s="202">
        <v>849.72</v>
      </c>
      <c r="I54" s="202">
        <v>97.69</v>
      </c>
      <c r="J54" s="202">
        <v>73.6</v>
      </c>
      <c r="K54" s="202">
        <v>0</v>
      </c>
      <c r="L54" s="202">
        <v>9.8</v>
      </c>
      <c r="M54" s="202">
        <v>0</v>
      </c>
      <c r="N54" s="202">
        <v>0.22</v>
      </c>
      <c r="O54" s="190">
        <f t="shared" si="12"/>
        <v>425.5125</v>
      </c>
      <c r="P54" s="202">
        <v>0</v>
      </c>
      <c r="Q54" s="190">
        <f t="shared" si="13"/>
        <v>595.7175</v>
      </c>
      <c r="R54" s="190">
        <f t="shared" si="14"/>
        <v>552.655833333333</v>
      </c>
      <c r="S54" s="190">
        <f t="shared" si="15"/>
        <v>0</v>
      </c>
      <c r="T54" s="190">
        <f t="shared" si="16"/>
        <v>495.67</v>
      </c>
      <c r="U54" s="190">
        <f t="shared" si="17"/>
        <v>56.9858333333333</v>
      </c>
      <c r="V54" s="190">
        <f t="shared" si="18"/>
        <v>42.9333333333333</v>
      </c>
      <c r="W54" s="190">
        <f t="shared" si="19"/>
        <v>0</v>
      </c>
      <c r="X54" s="190">
        <f t="shared" si="20"/>
        <v>5.71666666666667</v>
      </c>
      <c r="Y54" s="190">
        <f t="shared" si="21"/>
        <v>0</v>
      </c>
      <c r="Z54" s="209">
        <f t="shared" si="22"/>
        <v>0.128333333333333</v>
      </c>
      <c r="AA54" s="212">
        <v>10</v>
      </c>
      <c r="AB54" s="212">
        <v>0</v>
      </c>
    </row>
    <row r="55" s="178" customFormat="1" ht="15.95" customHeight="1" spans="1:28">
      <c r="A55" s="204"/>
      <c r="B55" s="204"/>
      <c r="C55" s="203" t="s">
        <v>150</v>
      </c>
      <c r="D55" s="205" t="s">
        <v>184</v>
      </c>
      <c r="E55" s="190">
        <v>1021.23</v>
      </c>
      <c r="F55" s="202">
        <v>947.41</v>
      </c>
      <c r="G55" s="202">
        <v>0</v>
      </c>
      <c r="H55" s="202">
        <v>849.72</v>
      </c>
      <c r="I55" s="202">
        <v>97.69</v>
      </c>
      <c r="J55" s="202">
        <v>73.6</v>
      </c>
      <c r="K55" s="202">
        <v>0</v>
      </c>
      <c r="L55" s="202">
        <v>9.8</v>
      </c>
      <c r="M55" s="202">
        <v>0</v>
      </c>
      <c r="N55" s="202">
        <v>0.22</v>
      </c>
      <c r="O55" s="190">
        <f t="shared" si="12"/>
        <v>425.5125</v>
      </c>
      <c r="P55" s="202">
        <v>0</v>
      </c>
      <c r="Q55" s="190">
        <f t="shared" si="13"/>
        <v>595.7175</v>
      </c>
      <c r="R55" s="190">
        <f t="shared" si="14"/>
        <v>552.655833333333</v>
      </c>
      <c r="S55" s="190">
        <f t="shared" si="15"/>
        <v>0</v>
      </c>
      <c r="T55" s="190">
        <f t="shared" si="16"/>
        <v>495.67</v>
      </c>
      <c r="U55" s="190">
        <f t="shared" si="17"/>
        <v>56.9858333333333</v>
      </c>
      <c r="V55" s="190">
        <f t="shared" si="18"/>
        <v>42.9333333333333</v>
      </c>
      <c r="W55" s="190">
        <f t="shared" si="19"/>
        <v>0</v>
      </c>
      <c r="X55" s="190">
        <f t="shared" si="20"/>
        <v>5.71666666666667</v>
      </c>
      <c r="Y55" s="190">
        <f t="shared" si="21"/>
        <v>0</v>
      </c>
      <c r="Z55" s="209">
        <f t="shared" si="22"/>
        <v>0.128333333333333</v>
      </c>
      <c r="AA55" s="212">
        <v>10</v>
      </c>
      <c r="AB55" s="212">
        <v>0</v>
      </c>
    </row>
    <row r="56" s="178" customFormat="1" ht="15.95" customHeight="1" spans="1:28">
      <c r="A56" s="204"/>
      <c r="B56" s="203" t="s">
        <v>123</v>
      </c>
      <c r="C56" s="204"/>
      <c r="D56" s="205" t="s">
        <v>173</v>
      </c>
      <c r="E56" s="190">
        <v>67</v>
      </c>
      <c r="F56" s="202">
        <v>67</v>
      </c>
      <c r="G56" s="202">
        <v>0</v>
      </c>
      <c r="H56" s="202">
        <v>0</v>
      </c>
      <c r="I56" s="202">
        <v>67</v>
      </c>
      <c r="J56" s="202">
        <v>0</v>
      </c>
      <c r="K56" s="202">
        <v>0</v>
      </c>
      <c r="L56" s="202">
        <v>0</v>
      </c>
      <c r="M56" s="202">
        <v>0</v>
      </c>
      <c r="N56" s="202">
        <v>0</v>
      </c>
      <c r="O56" s="190">
        <f t="shared" si="12"/>
        <v>27.9166666666667</v>
      </c>
      <c r="P56" s="202">
        <v>0</v>
      </c>
      <c r="Q56" s="190">
        <f t="shared" si="13"/>
        <v>39.0833333333333</v>
      </c>
      <c r="R56" s="190">
        <f t="shared" si="14"/>
        <v>39.0833333333333</v>
      </c>
      <c r="S56" s="190">
        <f t="shared" si="15"/>
        <v>0</v>
      </c>
      <c r="T56" s="190">
        <f t="shared" si="16"/>
        <v>0</v>
      </c>
      <c r="U56" s="190">
        <f t="shared" si="17"/>
        <v>39.0833333333333</v>
      </c>
      <c r="V56" s="190">
        <f t="shared" si="18"/>
        <v>0</v>
      </c>
      <c r="W56" s="190">
        <f t="shared" si="19"/>
        <v>0</v>
      </c>
      <c r="X56" s="190">
        <f t="shared" si="20"/>
        <v>0</v>
      </c>
      <c r="Y56" s="190">
        <f t="shared" si="21"/>
        <v>0</v>
      </c>
      <c r="Z56" s="209">
        <f t="shared" si="22"/>
        <v>0</v>
      </c>
      <c r="AA56" s="212">
        <v>0</v>
      </c>
      <c r="AB56" s="212">
        <v>0</v>
      </c>
    </row>
    <row r="57" s="178" customFormat="1" ht="15.95" customHeight="1" spans="1:28">
      <c r="A57" s="204"/>
      <c r="B57" s="204"/>
      <c r="C57" s="203" t="s">
        <v>155</v>
      </c>
      <c r="D57" s="205" t="s">
        <v>185</v>
      </c>
      <c r="E57" s="190">
        <v>67</v>
      </c>
      <c r="F57" s="202">
        <v>67</v>
      </c>
      <c r="G57" s="202">
        <v>0</v>
      </c>
      <c r="H57" s="202">
        <v>0</v>
      </c>
      <c r="I57" s="202">
        <v>67</v>
      </c>
      <c r="J57" s="202">
        <v>0</v>
      </c>
      <c r="K57" s="202">
        <v>0</v>
      </c>
      <c r="L57" s="202">
        <v>0</v>
      </c>
      <c r="M57" s="202">
        <v>0</v>
      </c>
      <c r="N57" s="202">
        <v>0</v>
      </c>
      <c r="O57" s="190">
        <f t="shared" si="12"/>
        <v>27.9166666666667</v>
      </c>
      <c r="P57" s="202">
        <v>0</v>
      </c>
      <c r="Q57" s="190">
        <f t="shared" si="13"/>
        <v>39.0833333333333</v>
      </c>
      <c r="R57" s="190">
        <f t="shared" si="14"/>
        <v>39.0833333333333</v>
      </c>
      <c r="S57" s="190">
        <f t="shared" si="15"/>
        <v>0</v>
      </c>
      <c r="T57" s="190">
        <f t="shared" si="16"/>
        <v>0</v>
      </c>
      <c r="U57" s="190">
        <f t="shared" si="17"/>
        <v>39.0833333333333</v>
      </c>
      <c r="V57" s="190">
        <f t="shared" si="18"/>
        <v>0</v>
      </c>
      <c r="W57" s="190">
        <f t="shared" si="19"/>
        <v>0</v>
      </c>
      <c r="X57" s="190">
        <f t="shared" si="20"/>
        <v>0</v>
      </c>
      <c r="Y57" s="190">
        <f t="shared" si="21"/>
        <v>0</v>
      </c>
      <c r="Z57" s="209">
        <f t="shared" si="22"/>
        <v>0</v>
      </c>
      <c r="AA57" s="212">
        <v>0</v>
      </c>
      <c r="AB57" s="212">
        <v>0</v>
      </c>
    </row>
    <row r="58" ht="15.95" customHeight="1" spans="1:28">
      <c r="A58" s="191"/>
      <c r="B58" s="191"/>
      <c r="C58" s="191"/>
      <c r="D58" s="192" t="s">
        <v>186</v>
      </c>
      <c r="E58" s="190">
        <v>620.65</v>
      </c>
      <c r="F58" s="190">
        <v>573.08</v>
      </c>
      <c r="G58" s="190">
        <v>0</v>
      </c>
      <c r="H58" s="190">
        <v>435.59</v>
      </c>
      <c r="I58" s="190">
        <v>137.49</v>
      </c>
      <c r="J58" s="190">
        <v>47.39</v>
      </c>
      <c r="K58" s="190">
        <v>0</v>
      </c>
      <c r="L58" s="190">
        <v>8.06</v>
      </c>
      <c r="M58" s="190">
        <v>0</v>
      </c>
      <c r="N58" s="190">
        <v>0.18</v>
      </c>
      <c r="O58" s="190">
        <f t="shared" si="12"/>
        <v>258.604166666667</v>
      </c>
      <c r="P58" s="206">
        <v>0</v>
      </c>
      <c r="Q58" s="190">
        <f t="shared" si="13"/>
        <v>362.045833333333</v>
      </c>
      <c r="R58" s="190">
        <f t="shared" si="14"/>
        <v>334.296666666667</v>
      </c>
      <c r="S58" s="190">
        <f t="shared" si="15"/>
        <v>0</v>
      </c>
      <c r="T58" s="190">
        <f t="shared" si="16"/>
        <v>254.094166666667</v>
      </c>
      <c r="U58" s="190">
        <f t="shared" si="17"/>
        <v>80.2025</v>
      </c>
      <c r="V58" s="190">
        <f t="shared" si="18"/>
        <v>27.6441666666667</v>
      </c>
      <c r="W58" s="190">
        <f t="shared" si="19"/>
        <v>0</v>
      </c>
      <c r="X58" s="190">
        <f t="shared" si="20"/>
        <v>4.70166666666667</v>
      </c>
      <c r="Y58" s="190">
        <f t="shared" si="21"/>
        <v>0</v>
      </c>
      <c r="Z58" s="209">
        <f t="shared" si="22"/>
        <v>0.105</v>
      </c>
      <c r="AA58" s="210">
        <v>0</v>
      </c>
      <c r="AB58" s="210">
        <v>0</v>
      </c>
    </row>
    <row r="59" ht="15.95" customHeight="1" spans="1:28">
      <c r="A59" s="193" t="s">
        <v>143</v>
      </c>
      <c r="B59" s="193"/>
      <c r="C59" s="193"/>
      <c r="D59" s="192" t="s">
        <v>144</v>
      </c>
      <c r="E59" s="190">
        <v>56.81</v>
      </c>
      <c r="F59" s="190">
        <v>56.81</v>
      </c>
      <c r="G59" s="190">
        <v>0</v>
      </c>
      <c r="H59" s="190">
        <v>0</v>
      </c>
      <c r="I59" s="190">
        <v>56.81</v>
      </c>
      <c r="J59" s="190">
        <v>0</v>
      </c>
      <c r="K59" s="190">
        <v>0</v>
      </c>
      <c r="L59" s="190">
        <v>0</v>
      </c>
      <c r="M59" s="190">
        <v>0</v>
      </c>
      <c r="N59" s="190">
        <v>0</v>
      </c>
      <c r="O59" s="190">
        <f t="shared" si="12"/>
        <v>23.6708333333333</v>
      </c>
      <c r="P59" s="206">
        <v>0</v>
      </c>
      <c r="Q59" s="190">
        <f t="shared" si="13"/>
        <v>33.1391666666667</v>
      </c>
      <c r="R59" s="190">
        <f t="shared" si="14"/>
        <v>33.1391666666667</v>
      </c>
      <c r="S59" s="190">
        <f t="shared" si="15"/>
        <v>0</v>
      </c>
      <c r="T59" s="190">
        <f t="shared" si="16"/>
        <v>0</v>
      </c>
      <c r="U59" s="190">
        <f t="shared" si="17"/>
        <v>33.1391666666667</v>
      </c>
      <c r="V59" s="190">
        <f t="shared" si="18"/>
        <v>0</v>
      </c>
      <c r="W59" s="190">
        <f t="shared" si="19"/>
        <v>0</v>
      </c>
      <c r="X59" s="190">
        <f t="shared" si="20"/>
        <v>0</v>
      </c>
      <c r="Y59" s="190">
        <f t="shared" si="21"/>
        <v>0</v>
      </c>
      <c r="Z59" s="209">
        <f t="shared" si="22"/>
        <v>0</v>
      </c>
      <c r="AA59" s="210">
        <v>0</v>
      </c>
      <c r="AB59" s="210">
        <v>0</v>
      </c>
    </row>
    <row r="60" ht="15.95" customHeight="1" spans="1:28">
      <c r="A60" s="193"/>
      <c r="B60" s="193" t="s">
        <v>145</v>
      </c>
      <c r="C60" s="193"/>
      <c r="D60" s="192" t="s">
        <v>146</v>
      </c>
      <c r="E60" s="190">
        <v>56.81</v>
      </c>
      <c r="F60" s="190">
        <v>56.81</v>
      </c>
      <c r="G60" s="190">
        <v>0</v>
      </c>
      <c r="H60" s="190">
        <v>0</v>
      </c>
      <c r="I60" s="190">
        <v>56.81</v>
      </c>
      <c r="J60" s="190">
        <v>0</v>
      </c>
      <c r="K60" s="190">
        <v>0</v>
      </c>
      <c r="L60" s="190">
        <v>0</v>
      </c>
      <c r="M60" s="190">
        <v>0</v>
      </c>
      <c r="N60" s="190">
        <v>0</v>
      </c>
      <c r="O60" s="190">
        <f t="shared" si="12"/>
        <v>23.6708333333333</v>
      </c>
      <c r="P60" s="206">
        <v>0</v>
      </c>
      <c r="Q60" s="190">
        <f t="shared" si="13"/>
        <v>33.1391666666667</v>
      </c>
      <c r="R60" s="190">
        <f t="shared" si="14"/>
        <v>33.1391666666667</v>
      </c>
      <c r="S60" s="190">
        <f t="shared" si="15"/>
        <v>0</v>
      </c>
      <c r="T60" s="190">
        <f t="shared" si="16"/>
        <v>0</v>
      </c>
      <c r="U60" s="190">
        <f t="shared" si="17"/>
        <v>33.1391666666667</v>
      </c>
      <c r="V60" s="190">
        <f t="shared" si="18"/>
        <v>0</v>
      </c>
      <c r="W60" s="190">
        <f t="shared" si="19"/>
        <v>0</v>
      </c>
      <c r="X60" s="190">
        <f t="shared" si="20"/>
        <v>0</v>
      </c>
      <c r="Y60" s="190">
        <f t="shared" si="21"/>
        <v>0</v>
      </c>
      <c r="Z60" s="209">
        <f t="shared" si="22"/>
        <v>0</v>
      </c>
      <c r="AA60" s="210">
        <v>0</v>
      </c>
      <c r="AB60" s="210">
        <v>0</v>
      </c>
    </row>
    <row r="61" ht="15.95" customHeight="1" spans="1:28">
      <c r="A61" s="193"/>
      <c r="B61" s="193"/>
      <c r="C61" s="193" t="s">
        <v>145</v>
      </c>
      <c r="D61" s="192" t="s">
        <v>147</v>
      </c>
      <c r="E61" s="190">
        <v>56.81</v>
      </c>
      <c r="F61" s="190">
        <v>56.81</v>
      </c>
      <c r="G61" s="190">
        <v>0</v>
      </c>
      <c r="H61" s="190">
        <v>0</v>
      </c>
      <c r="I61" s="190">
        <v>56.81</v>
      </c>
      <c r="J61" s="190">
        <v>0</v>
      </c>
      <c r="K61" s="190">
        <v>0</v>
      </c>
      <c r="L61" s="190">
        <v>0</v>
      </c>
      <c r="M61" s="190">
        <v>0</v>
      </c>
      <c r="N61" s="190">
        <v>0</v>
      </c>
      <c r="O61" s="190">
        <f t="shared" si="12"/>
        <v>23.6708333333333</v>
      </c>
      <c r="P61" s="206">
        <v>0</v>
      </c>
      <c r="Q61" s="190">
        <f t="shared" si="13"/>
        <v>33.1391666666667</v>
      </c>
      <c r="R61" s="190">
        <f t="shared" si="14"/>
        <v>33.1391666666667</v>
      </c>
      <c r="S61" s="190">
        <f t="shared" si="15"/>
        <v>0</v>
      </c>
      <c r="T61" s="190">
        <f t="shared" si="16"/>
        <v>0</v>
      </c>
      <c r="U61" s="190">
        <f t="shared" si="17"/>
        <v>33.1391666666667</v>
      </c>
      <c r="V61" s="190">
        <f t="shared" si="18"/>
        <v>0</v>
      </c>
      <c r="W61" s="190">
        <f t="shared" si="19"/>
        <v>0</v>
      </c>
      <c r="X61" s="190">
        <f t="shared" si="20"/>
        <v>0</v>
      </c>
      <c r="Y61" s="190">
        <f t="shared" si="21"/>
        <v>0</v>
      </c>
      <c r="Z61" s="209">
        <f t="shared" si="22"/>
        <v>0</v>
      </c>
      <c r="AA61" s="210">
        <v>0</v>
      </c>
      <c r="AB61" s="210">
        <v>0</v>
      </c>
    </row>
    <row r="62" ht="15.95" customHeight="1" spans="1:28">
      <c r="A62" s="193" t="s">
        <v>148</v>
      </c>
      <c r="B62" s="193"/>
      <c r="C62" s="193"/>
      <c r="D62" s="192" t="s">
        <v>149</v>
      </c>
      <c r="E62" s="190">
        <v>563.84</v>
      </c>
      <c r="F62" s="190">
        <v>516.27</v>
      </c>
      <c r="G62" s="190">
        <v>0</v>
      </c>
      <c r="H62" s="190">
        <v>435.59</v>
      </c>
      <c r="I62" s="190">
        <v>80.68</v>
      </c>
      <c r="J62" s="190">
        <v>47.39</v>
      </c>
      <c r="K62" s="190">
        <v>0</v>
      </c>
      <c r="L62" s="190">
        <v>8.06</v>
      </c>
      <c r="M62" s="190">
        <v>0</v>
      </c>
      <c r="N62" s="190">
        <v>0.18</v>
      </c>
      <c r="O62" s="190">
        <f t="shared" si="12"/>
        <v>234.933333333333</v>
      </c>
      <c r="P62" s="206">
        <v>0</v>
      </c>
      <c r="Q62" s="190">
        <f t="shared" si="13"/>
        <v>328.906666666667</v>
      </c>
      <c r="R62" s="190">
        <f t="shared" si="14"/>
        <v>301.1575</v>
      </c>
      <c r="S62" s="190">
        <f t="shared" si="15"/>
        <v>0</v>
      </c>
      <c r="T62" s="190">
        <f t="shared" si="16"/>
        <v>254.094166666667</v>
      </c>
      <c r="U62" s="190">
        <f t="shared" si="17"/>
        <v>47.0633333333333</v>
      </c>
      <c r="V62" s="190">
        <f t="shared" si="18"/>
        <v>27.6441666666667</v>
      </c>
      <c r="W62" s="190">
        <f t="shared" si="19"/>
        <v>0</v>
      </c>
      <c r="X62" s="190">
        <f t="shared" si="20"/>
        <v>4.70166666666667</v>
      </c>
      <c r="Y62" s="190">
        <f t="shared" si="21"/>
        <v>0</v>
      </c>
      <c r="Z62" s="209">
        <f t="shared" si="22"/>
        <v>0.105</v>
      </c>
      <c r="AA62" s="210">
        <v>0</v>
      </c>
      <c r="AB62" s="210">
        <v>0</v>
      </c>
    </row>
    <row r="63" ht="15.95" customHeight="1" spans="1:28">
      <c r="A63" s="193"/>
      <c r="B63" s="193" t="s">
        <v>162</v>
      </c>
      <c r="C63" s="193"/>
      <c r="D63" s="192" t="s">
        <v>163</v>
      </c>
      <c r="E63" s="190">
        <v>531.18</v>
      </c>
      <c r="F63" s="190">
        <v>483.61</v>
      </c>
      <c r="G63" s="190">
        <v>0</v>
      </c>
      <c r="H63" s="190">
        <v>435.59</v>
      </c>
      <c r="I63" s="190">
        <v>48.02</v>
      </c>
      <c r="J63" s="190">
        <v>47.39</v>
      </c>
      <c r="K63" s="190">
        <v>0</v>
      </c>
      <c r="L63" s="190">
        <v>8.06</v>
      </c>
      <c r="M63" s="190">
        <v>0</v>
      </c>
      <c r="N63" s="190">
        <v>0.18</v>
      </c>
      <c r="O63" s="190">
        <f t="shared" si="12"/>
        <v>221.325</v>
      </c>
      <c r="P63" s="206">
        <v>0</v>
      </c>
      <c r="Q63" s="190">
        <f t="shared" si="13"/>
        <v>309.855</v>
      </c>
      <c r="R63" s="190">
        <f t="shared" si="14"/>
        <v>282.105833333333</v>
      </c>
      <c r="S63" s="190">
        <f t="shared" si="15"/>
        <v>0</v>
      </c>
      <c r="T63" s="190">
        <f t="shared" si="16"/>
        <v>254.094166666667</v>
      </c>
      <c r="U63" s="190">
        <f t="shared" si="17"/>
        <v>28.0116666666667</v>
      </c>
      <c r="V63" s="190">
        <f t="shared" si="18"/>
        <v>27.6441666666667</v>
      </c>
      <c r="W63" s="190">
        <f t="shared" si="19"/>
        <v>0</v>
      </c>
      <c r="X63" s="190">
        <f t="shared" si="20"/>
        <v>4.70166666666667</v>
      </c>
      <c r="Y63" s="190">
        <f t="shared" si="21"/>
        <v>0</v>
      </c>
      <c r="Z63" s="209">
        <f t="shared" si="22"/>
        <v>0.105</v>
      </c>
      <c r="AA63" s="210">
        <v>0</v>
      </c>
      <c r="AB63" s="210">
        <v>0</v>
      </c>
    </row>
    <row r="64" ht="15.95" customHeight="1" spans="1:28">
      <c r="A64" s="193"/>
      <c r="B64" s="193"/>
      <c r="C64" s="193" t="s">
        <v>187</v>
      </c>
      <c r="D64" s="192" t="s">
        <v>188</v>
      </c>
      <c r="E64" s="190">
        <v>531.18</v>
      </c>
      <c r="F64" s="190">
        <v>483.61</v>
      </c>
      <c r="G64" s="190">
        <v>0</v>
      </c>
      <c r="H64" s="190">
        <v>435.59</v>
      </c>
      <c r="I64" s="190">
        <v>48.02</v>
      </c>
      <c r="J64" s="190">
        <v>47.39</v>
      </c>
      <c r="K64" s="190">
        <v>0</v>
      </c>
      <c r="L64" s="190">
        <v>8.06</v>
      </c>
      <c r="M64" s="190">
        <v>0</v>
      </c>
      <c r="N64" s="190">
        <v>0.18</v>
      </c>
      <c r="O64" s="190">
        <f t="shared" si="12"/>
        <v>221.325</v>
      </c>
      <c r="P64" s="206">
        <v>0</v>
      </c>
      <c r="Q64" s="190">
        <f t="shared" si="13"/>
        <v>309.855</v>
      </c>
      <c r="R64" s="190">
        <f t="shared" si="14"/>
        <v>282.105833333333</v>
      </c>
      <c r="S64" s="190">
        <f t="shared" si="15"/>
        <v>0</v>
      </c>
      <c r="T64" s="190">
        <f t="shared" si="16"/>
        <v>254.094166666667</v>
      </c>
      <c r="U64" s="190">
        <f t="shared" si="17"/>
        <v>28.0116666666667</v>
      </c>
      <c r="V64" s="190">
        <f t="shared" si="18"/>
        <v>27.6441666666667</v>
      </c>
      <c r="W64" s="190">
        <f t="shared" si="19"/>
        <v>0</v>
      </c>
      <c r="X64" s="190">
        <f t="shared" si="20"/>
        <v>4.70166666666667</v>
      </c>
      <c r="Y64" s="190">
        <f t="shared" si="21"/>
        <v>0</v>
      </c>
      <c r="Z64" s="209">
        <f t="shared" si="22"/>
        <v>0.105</v>
      </c>
      <c r="AA64" s="210">
        <v>0</v>
      </c>
      <c r="AB64" s="210">
        <v>0</v>
      </c>
    </row>
    <row r="65" ht="15.95" customHeight="1" spans="1:28">
      <c r="A65" s="193"/>
      <c r="B65" s="193" t="s">
        <v>123</v>
      </c>
      <c r="C65" s="193"/>
      <c r="D65" s="192" t="s">
        <v>173</v>
      </c>
      <c r="E65" s="190">
        <v>32.66</v>
      </c>
      <c r="F65" s="190">
        <v>32.66</v>
      </c>
      <c r="G65" s="190">
        <v>0</v>
      </c>
      <c r="H65" s="190">
        <v>0</v>
      </c>
      <c r="I65" s="190">
        <v>32.66</v>
      </c>
      <c r="J65" s="190">
        <v>0</v>
      </c>
      <c r="K65" s="190">
        <v>0</v>
      </c>
      <c r="L65" s="190">
        <v>0</v>
      </c>
      <c r="M65" s="190">
        <v>0</v>
      </c>
      <c r="N65" s="190">
        <v>0</v>
      </c>
      <c r="O65" s="190">
        <f t="shared" si="12"/>
        <v>13.6083333333333</v>
      </c>
      <c r="P65" s="206">
        <v>0</v>
      </c>
      <c r="Q65" s="190">
        <f t="shared" si="13"/>
        <v>19.0516666666667</v>
      </c>
      <c r="R65" s="190">
        <f t="shared" si="14"/>
        <v>19.0516666666667</v>
      </c>
      <c r="S65" s="190">
        <f t="shared" si="15"/>
        <v>0</v>
      </c>
      <c r="T65" s="190">
        <f t="shared" si="16"/>
        <v>0</v>
      </c>
      <c r="U65" s="190">
        <f t="shared" si="17"/>
        <v>19.0516666666667</v>
      </c>
      <c r="V65" s="190">
        <f t="shared" si="18"/>
        <v>0</v>
      </c>
      <c r="W65" s="190">
        <f t="shared" si="19"/>
        <v>0</v>
      </c>
      <c r="X65" s="190">
        <f t="shared" si="20"/>
        <v>0</v>
      </c>
      <c r="Y65" s="190">
        <f t="shared" si="21"/>
        <v>0</v>
      </c>
      <c r="Z65" s="209">
        <f t="shared" si="22"/>
        <v>0</v>
      </c>
      <c r="AA65" s="210">
        <v>0</v>
      </c>
      <c r="AB65" s="210">
        <v>0</v>
      </c>
    </row>
    <row r="66" ht="15.95" customHeight="1" spans="1:28">
      <c r="A66" s="193"/>
      <c r="B66" s="193"/>
      <c r="C66" s="193" t="s">
        <v>155</v>
      </c>
      <c r="D66" s="192" t="s">
        <v>185</v>
      </c>
      <c r="E66" s="190">
        <v>32.66</v>
      </c>
      <c r="F66" s="190">
        <v>32.66</v>
      </c>
      <c r="G66" s="190">
        <v>0</v>
      </c>
      <c r="H66" s="190">
        <v>0</v>
      </c>
      <c r="I66" s="190">
        <v>32.66</v>
      </c>
      <c r="J66" s="190">
        <v>0</v>
      </c>
      <c r="K66" s="190">
        <v>0</v>
      </c>
      <c r="L66" s="190">
        <v>0</v>
      </c>
      <c r="M66" s="190">
        <v>0</v>
      </c>
      <c r="N66" s="190">
        <v>0</v>
      </c>
      <c r="O66" s="190">
        <f t="shared" si="12"/>
        <v>13.6083333333333</v>
      </c>
      <c r="P66" s="206">
        <v>0</v>
      </c>
      <c r="Q66" s="190">
        <f t="shared" si="13"/>
        <v>19.0516666666667</v>
      </c>
      <c r="R66" s="190">
        <f t="shared" si="14"/>
        <v>19.0516666666667</v>
      </c>
      <c r="S66" s="190">
        <f t="shared" si="15"/>
        <v>0</v>
      </c>
      <c r="T66" s="190">
        <f t="shared" si="16"/>
        <v>0</v>
      </c>
      <c r="U66" s="190">
        <f t="shared" si="17"/>
        <v>19.0516666666667</v>
      </c>
      <c r="V66" s="190">
        <f t="shared" si="18"/>
        <v>0</v>
      </c>
      <c r="W66" s="190">
        <f t="shared" si="19"/>
        <v>0</v>
      </c>
      <c r="X66" s="190">
        <f t="shared" si="20"/>
        <v>0</v>
      </c>
      <c r="Y66" s="190">
        <f t="shared" si="21"/>
        <v>0</v>
      </c>
      <c r="Z66" s="209">
        <f t="shared" si="22"/>
        <v>0</v>
      </c>
      <c r="AA66" s="210">
        <v>0</v>
      </c>
      <c r="AB66" s="210">
        <v>0</v>
      </c>
    </row>
    <row r="67" s="179" customFormat="1" ht="15.95" customHeight="1" spans="1:30">
      <c r="A67" s="213"/>
      <c r="B67" s="213"/>
      <c r="C67" s="213"/>
      <c r="D67" s="214" t="s">
        <v>189</v>
      </c>
      <c r="E67" s="190">
        <v>1485.96</v>
      </c>
      <c r="F67" s="206">
        <v>1382.62</v>
      </c>
      <c r="G67" s="206">
        <v>0</v>
      </c>
      <c r="H67" s="206">
        <v>1043.02</v>
      </c>
      <c r="I67" s="206">
        <v>339.6</v>
      </c>
      <c r="J67" s="206">
        <v>101.54</v>
      </c>
      <c r="K67" s="206">
        <v>0</v>
      </c>
      <c r="L67" s="206">
        <v>16.1</v>
      </c>
      <c r="M67" s="206">
        <v>0</v>
      </c>
      <c r="N67" s="206">
        <v>1.8</v>
      </c>
      <c r="O67" s="190">
        <f t="shared" si="12"/>
        <v>619.15</v>
      </c>
      <c r="P67" s="206">
        <v>0</v>
      </c>
      <c r="Q67" s="190">
        <f t="shared" si="13"/>
        <v>866.81</v>
      </c>
      <c r="R67" s="190">
        <f t="shared" si="14"/>
        <v>806.528333333333</v>
      </c>
      <c r="S67" s="190">
        <f t="shared" si="15"/>
        <v>0</v>
      </c>
      <c r="T67" s="190">
        <f t="shared" si="16"/>
        <v>608.428333333333</v>
      </c>
      <c r="U67" s="190">
        <f t="shared" si="17"/>
        <v>198.1</v>
      </c>
      <c r="V67" s="190">
        <f t="shared" si="18"/>
        <v>59.2316666666667</v>
      </c>
      <c r="W67" s="190">
        <f t="shared" si="19"/>
        <v>0</v>
      </c>
      <c r="X67" s="190">
        <f t="shared" si="20"/>
        <v>9.39166666666667</v>
      </c>
      <c r="Y67" s="190">
        <f t="shared" si="21"/>
        <v>0</v>
      </c>
      <c r="Z67" s="209">
        <f t="shared" si="22"/>
        <v>1.05</v>
      </c>
      <c r="AA67" s="210">
        <v>66</v>
      </c>
      <c r="AB67" s="210"/>
      <c r="AC67" s="216"/>
      <c r="AD67" s="216"/>
    </row>
    <row r="68" s="179" customFormat="1" ht="15.95" customHeight="1" spans="1:30">
      <c r="A68" s="215" t="s">
        <v>143</v>
      </c>
      <c r="B68" s="215"/>
      <c r="C68" s="215"/>
      <c r="D68" s="214" t="s">
        <v>144</v>
      </c>
      <c r="E68" s="190">
        <v>139.49</v>
      </c>
      <c r="F68" s="206">
        <v>139.49</v>
      </c>
      <c r="G68" s="206">
        <v>0</v>
      </c>
      <c r="H68" s="206">
        <v>0</v>
      </c>
      <c r="I68" s="206">
        <v>139.49</v>
      </c>
      <c r="J68" s="206">
        <v>0</v>
      </c>
      <c r="K68" s="206">
        <v>0</v>
      </c>
      <c r="L68" s="206">
        <v>0</v>
      </c>
      <c r="M68" s="206">
        <v>0</v>
      </c>
      <c r="N68" s="206">
        <v>0</v>
      </c>
      <c r="O68" s="190">
        <f t="shared" si="12"/>
        <v>58.1208333333333</v>
      </c>
      <c r="P68" s="206">
        <v>0</v>
      </c>
      <c r="Q68" s="190">
        <f t="shared" si="13"/>
        <v>81.3691666666667</v>
      </c>
      <c r="R68" s="190">
        <f t="shared" si="14"/>
        <v>81.3691666666667</v>
      </c>
      <c r="S68" s="190">
        <f t="shared" si="15"/>
        <v>0</v>
      </c>
      <c r="T68" s="190">
        <f t="shared" si="16"/>
        <v>0</v>
      </c>
      <c r="U68" s="190">
        <f t="shared" si="17"/>
        <v>81.3691666666667</v>
      </c>
      <c r="V68" s="190">
        <f t="shared" si="18"/>
        <v>0</v>
      </c>
      <c r="W68" s="190">
        <f t="shared" si="19"/>
        <v>0</v>
      </c>
      <c r="X68" s="190">
        <f t="shared" si="20"/>
        <v>0</v>
      </c>
      <c r="Y68" s="190">
        <f t="shared" si="21"/>
        <v>0</v>
      </c>
      <c r="Z68" s="209">
        <f t="shared" si="22"/>
        <v>0</v>
      </c>
      <c r="AA68" s="210">
        <v>0</v>
      </c>
      <c r="AB68" s="210"/>
      <c r="AC68" s="216"/>
      <c r="AD68" s="216"/>
    </row>
    <row r="69" s="179" customFormat="1" ht="15.95" customHeight="1" spans="1:30">
      <c r="A69" s="215"/>
      <c r="B69" s="215" t="s">
        <v>145</v>
      </c>
      <c r="C69" s="215"/>
      <c r="D69" s="214" t="s">
        <v>146</v>
      </c>
      <c r="E69" s="190">
        <v>139.49</v>
      </c>
      <c r="F69" s="206">
        <v>139.49</v>
      </c>
      <c r="G69" s="206">
        <v>0</v>
      </c>
      <c r="H69" s="206">
        <v>0</v>
      </c>
      <c r="I69" s="206">
        <v>139.49</v>
      </c>
      <c r="J69" s="206">
        <v>0</v>
      </c>
      <c r="K69" s="206">
        <v>0</v>
      </c>
      <c r="L69" s="206">
        <v>0</v>
      </c>
      <c r="M69" s="206">
        <v>0</v>
      </c>
      <c r="N69" s="206">
        <v>0</v>
      </c>
      <c r="O69" s="190">
        <f t="shared" si="12"/>
        <v>58.1208333333333</v>
      </c>
      <c r="P69" s="206">
        <v>0</v>
      </c>
      <c r="Q69" s="190">
        <f t="shared" si="13"/>
        <v>81.3691666666667</v>
      </c>
      <c r="R69" s="190">
        <f t="shared" si="14"/>
        <v>81.3691666666667</v>
      </c>
      <c r="S69" s="190">
        <f t="shared" si="15"/>
        <v>0</v>
      </c>
      <c r="T69" s="190">
        <f t="shared" si="16"/>
        <v>0</v>
      </c>
      <c r="U69" s="190">
        <f t="shared" si="17"/>
        <v>81.3691666666667</v>
      </c>
      <c r="V69" s="190">
        <f t="shared" si="18"/>
        <v>0</v>
      </c>
      <c r="W69" s="190">
        <f t="shared" si="19"/>
        <v>0</v>
      </c>
      <c r="X69" s="190">
        <f t="shared" si="20"/>
        <v>0</v>
      </c>
      <c r="Y69" s="190">
        <f t="shared" si="21"/>
        <v>0</v>
      </c>
      <c r="Z69" s="209">
        <f t="shared" si="22"/>
        <v>0</v>
      </c>
      <c r="AA69" s="210">
        <v>0</v>
      </c>
      <c r="AB69" s="210"/>
      <c r="AC69" s="216"/>
      <c r="AD69" s="216"/>
    </row>
    <row r="70" s="179" customFormat="1" ht="15.95" customHeight="1" spans="1:30">
      <c r="A70" s="215"/>
      <c r="B70" s="215"/>
      <c r="C70" s="215" t="s">
        <v>145</v>
      </c>
      <c r="D70" s="214" t="s">
        <v>147</v>
      </c>
      <c r="E70" s="190">
        <v>139.49</v>
      </c>
      <c r="F70" s="206">
        <v>139.49</v>
      </c>
      <c r="G70" s="206">
        <v>0</v>
      </c>
      <c r="H70" s="206">
        <v>0</v>
      </c>
      <c r="I70" s="206">
        <v>139.49</v>
      </c>
      <c r="J70" s="206">
        <v>0</v>
      </c>
      <c r="K70" s="206">
        <v>0</v>
      </c>
      <c r="L70" s="206">
        <v>0</v>
      </c>
      <c r="M70" s="206">
        <v>0</v>
      </c>
      <c r="N70" s="206">
        <v>0</v>
      </c>
      <c r="O70" s="190">
        <f t="shared" si="12"/>
        <v>58.1208333333333</v>
      </c>
      <c r="P70" s="206">
        <v>0</v>
      </c>
      <c r="Q70" s="190">
        <f t="shared" si="13"/>
        <v>81.3691666666667</v>
      </c>
      <c r="R70" s="190">
        <f t="shared" si="14"/>
        <v>81.3691666666667</v>
      </c>
      <c r="S70" s="190">
        <f t="shared" si="15"/>
        <v>0</v>
      </c>
      <c r="T70" s="190">
        <f t="shared" si="16"/>
        <v>0</v>
      </c>
      <c r="U70" s="190">
        <f t="shared" si="17"/>
        <v>81.3691666666667</v>
      </c>
      <c r="V70" s="190">
        <f t="shared" si="18"/>
        <v>0</v>
      </c>
      <c r="W70" s="190">
        <f t="shared" si="19"/>
        <v>0</v>
      </c>
      <c r="X70" s="190">
        <f t="shared" si="20"/>
        <v>0</v>
      </c>
      <c r="Y70" s="190">
        <f t="shared" si="21"/>
        <v>0</v>
      </c>
      <c r="Z70" s="209">
        <f t="shared" si="22"/>
        <v>0</v>
      </c>
      <c r="AA70" s="210">
        <v>0</v>
      </c>
      <c r="AB70" s="210"/>
      <c r="AC70" s="216"/>
      <c r="AD70" s="216"/>
    </row>
    <row r="71" s="179" customFormat="1" ht="15.95" customHeight="1" spans="1:30">
      <c r="A71" s="215" t="s">
        <v>148</v>
      </c>
      <c r="B71" s="215"/>
      <c r="C71" s="215"/>
      <c r="D71" s="214" t="s">
        <v>149</v>
      </c>
      <c r="E71" s="190">
        <v>1346.47</v>
      </c>
      <c r="F71" s="206">
        <v>1243.13</v>
      </c>
      <c r="G71" s="206">
        <v>0</v>
      </c>
      <c r="H71" s="206">
        <v>1043.02</v>
      </c>
      <c r="I71" s="206">
        <v>200.11</v>
      </c>
      <c r="J71" s="206">
        <v>101.54</v>
      </c>
      <c r="K71" s="206">
        <v>0</v>
      </c>
      <c r="L71" s="206">
        <v>16.1</v>
      </c>
      <c r="M71" s="206">
        <v>0</v>
      </c>
      <c r="N71" s="206">
        <v>1.8</v>
      </c>
      <c r="O71" s="190">
        <f t="shared" si="12"/>
        <v>561.029166666667</v>
      </c>
      <c r="P71" s="206">
        <v>0</v>
      </c>
      <c r="Q71" s="190">
        <f t="shared" si="13"/>
        <v>785.440833333333</v>
      </c>
      <c r="R71" s="190">
        <f t="shared" si="14"/>
        <v>725.159166666667</v>
      </c>
      <c r="S71" s="190">
        <f t="shared" si="15"/>
        <v>0</v>
      </c>
      <c r="T71" s="190">
        <f t="shared" si="16"/>
        <v>608.428333333333</v>
      </c>
      <c r="U71" s="190">
        <f t="shared" si="17"/>
        <v>116.730833333333</v>
      </c>
      <c r="V71" s="190">
        <f t="shared" si="18"/>
        <v>59.2316666666667</v>
      </c>
      <c r="W71" s="190">
        <f t="shared" si="19"/>
        <v>0</v>
      </c>
      <c r="X71" s="190">
        <f t="shared" si="20"/>
        <v>9.39166666666667</v>
      </c>
      <c r="Y71" s="190">
        <f t="shared" si="21"/>
        <v>0</v>
      </c>
      <c r="Z71" s="209">
        <f t="shared" si="22"/>
        <v>1.05</v>
      </c>
      <c r="AA71" s="210">
        <v>66</v>
      </c>
      <c r="AB71" s="210"/>
      <c r="AC71" s="216"/>
      <c r="AD71" s="216"/>
    </row>
    <row r="72" s="179" customFormat="1" ht="15.95" customHeight="1" spans="1:30">
      <c r="A72" s="215"/>
      <c r="B72" s="215" t="s">
        <v>162</v>
      </c>
      <c r="C72" s="215"/>
      <c r="D72" s="214" t="s">
        <v>163</v>
      </c>
      <c r="E72" s="190">
        <v>1265.69</v>
      </c>
      <c r="F72" s="206">
        <v>1162.35</v>
      </c>
      <c r="G72" s="206">
        <v>0</v>
      </c>
      <c r="H72" s="206">
        <v>1043.02</v>
      </c>
      <c r="I72" s="206">
        <v>119.33</v>
      </c>
      <c r="J72" s="206">
        <v>101.54</v>
      </c>
      <c r="K72" s="206">
        <v>0</v>
      </c>
      <c r="L72" s="206">
        <v>16.1</v>
      </c>
      <c r="M72" s="206">
        <v>0</v>
      </c>
      <c r="N72" s="206">
        <v>1.8</v>
      </c>
      <c r="O72" s="190">
        <f t="shared" si="12"/>
        <v>527.370833333333</v>
      </c>
      <c r="P72" s="206">
        <v>0</v>
      </c>
      <c r="Q72" s="190">
        <f t="shared" si="13"/>
        <v>738.319166666667</v>
      </c>
      <c r="R72" s="190">
        <f t="shared" si="14"/>
        <v>678.0375</v>
      </c>
      <c r="S72" s="190">
        <f t="shared" si="15"/>
        <v>0</v>
      </c>
      <c r="T72" s="190">
        <f t="shared" si="16"/>
        <v>608.428333333333</v>
      </c>
      <c r="U72" s="190">
        <f t="shared" si="17"/>
        <v>69.6091666666667</v>
      </c>
      <c r="V72" s="190">
        <f t="shared" si="18"/>
        <v>59.2316666666667</v>
      </c>
      <c r="W72" s="190">
        <f t="shared" si="19"/>
        <v>0</v>
      </c>
      <c r="X72" s="190">
        <f t="shared" si="20"/>
        <v>9.39166666666667</v>
      </c>
      <c r="Y72" s="190">
        <f t="shared" si="21"/>
        <v>0</v>
      </c>
      <c r="Z72" s="209">
        <f t="shared" si="22"/>
        <v>1.05</v>
      </c>
      <c r="AA72" s="210">
        <v>66</v>
      </c>
      <c r="AB72" s="210"/>
      <c r="AC72" s="216"/>
      <c r="AD72" s="216"/>
    </row>
    <row r="73" s="179" customFormat="1" ht="15.95" customHeight="1" spans="1:30">
      <c r="A73" s="215"/>
      <c r="B73" s="215"/>
      <c r="C73" s="215" t="s">
        <v>150</v>
      </c>
      <c r="D73" s="214" t="s">
        <v>184</v>
      </c>
      <c r="E73" s="190">
        <v>1265.69</v>
      </c>
      <c r="F73" s="206">
        <v>1162.35</v>
      </c>
      <c r="G73" s="206">
        <v>0</v>
      </c>
      <c r="H73" s="206">
        <v>1043.02</v>
      </c>
      <c r="I73" s="206">
        <v>119.33</v>
      </c>
      <c r="J73" s="206">
        <v>101.54</v>
      </c>
      <c r="K73" s="206">
        <v>0</v>
      </c>
      <c r="L73" s="206">
        <v>16.1</v>
      </c>
      <c r="M73" s="206">
        <v>0</v>
      </c>
      <c r="N73" s="206">
        <v>1.8</v>
      </c>
      <c r="O73" s="190">
        <f t="shared" si="12"/>
        <v>527.370833333333</v>
      </c>
      <c r="P73" s="206">
        <v>0</v>
      </c>
      <c r="Q73" s="190">
        <f t="shared" si="13"/>
        <v>738.319166666667</v>
      </c>
      <c r="R73" s="190">
        <f t="shared" si="14"/>
        <v>678.0375</v>
      </c>
      <c r="S73" s="190">
        <f t="shared" si="15"/>
        <v>0</v>
      </c>
      <c r="T73" s="190">
        <f t="shared" si="16"/>
        <v>608.428333333333</v>
      </c>
      <c r="U73" s="190">
        <f t="shared" si="17"/>
        <v>69.6091666666667</v>
      </c>
      <c r="V73" s="190">
        <f t="shared" si="18"/>
        <v>59.2316666666667</v>
      </c>
      <c r="W73" s="190">
        <f t="shared" si="19"/>
        <v>0</v>
      </c>
      <c r="X73" s="190">
        <f t="shared" si="20"/>
        <v>9.39166666666667</v>
      </c>
      <c r="Y73" s="190">
        <f t="shared" si="21"/>
        <v>0</v>
      </c>
      <c r="Z73" s="209">
        <f t="shared" si="22"/>
        <v>1.05</v>
      </c>
      <c r="AA73" s="210">
        <v>66</v>
      </c>
      <c r="AB73" s="210"/>
      <c r="AC73" s="216"/>
      <c r="AD73" s="216"/>
    </row>
    <row r="74" s="179" customFormat="1" ht="15.95" customHeight="1" spans="1:30">
      <c r="A74" s="215"/>
      <c r="B74" s="215" t="s">
        <v>123</v>
      </c>
      <c r="C74" s="215"/>
      <c r="D74" s="214" t="s">
        <v>173</v>
      </c>
      <c r="E74" s="190">
        <v>80.78</v>
      </c>
      <c r="F74" s="206">
        <v>80.78</v>
      </c>
      <c r="G74" s="206">
        <v>0</v>
      </c>
      <c r="H74" s="206">
        <v>0</v>
      </c>
      <c r="I74" s="206">
        <v>80.78</v>
      </c>
      <c r="J74" s="206">
        <v>0</v>
      </c>
      <c r="K74" s="206">
        <v>0</v>
      </c>
      <c r="L74" s="206">
        <v>0</v>
      </c>
      <c r="M74" s="206">
        <v>0</v>
      </c>
      <c r="N74" s="206">
        <v>0</v>
      </c>
      <c r="O74" s="190">
        <f t="shared" ref="O74:O105" si="23">E74-Q74</f>
        <v>33.6583333333333</v>
      </c>
      <c r="P74" s="206">
        <v>0</v>
      </c>
      <c r="Q74" s="190">
        <f t="shared" ref="Q74:Q105" si="24">E74/12*7</f>
        <v>47.1216666666667</v>
      </c>
      <c r="R74" s="190">
        <f t="shared" si="14"/>
        <v>47.1216666666667</v>
      </c>
      <c r="S74" s="190">
        <f t="shared" si="15"/>
        <v>0</v>
      </c>
      <c r="T74" s="190">
        <f t="shared" si="16"/>
        <v>0</v>
      </c>
      <c r="U74" s="190">
        <f t="shared" si="17"/>
        <v>47.1216666666667</v>
      </c>
      <c r="V74" s="190">
        <f t="shared" si="18"/>
        <v>0</v>
      </c>
      <c r="W74" s="190">
        <f t="shared" si="19"/>
        <v>0</v>
      </c>
      <c r="X74" s="190">
        <f t="shared" si="20"/>
        <v>0</v>
      </c>
      <c r="Y74" s="190">
        <f t="shared" si="21"/>
        <v>0</v>
      </c>
      <c r="Z74" s="209">
        <f t="shared" si="22"/>
        <v>0</v>
      </c>
      <c r="AA74" s="210">
        <v>0</v>
      </c>
      <c r="AB74" s="210"/>
      <c r="AC74" s="216"/>
      <c r="AD74" s="216"/>
    </row>
    <row r="75" s="179" customFormat="1" ht="15.95" customHeight="1" spans="1:30">
      <c r="A75" s="215"/>
      <c r="B75" s="215"/>
      <c r="C75" s="215" t="s">
        <v>155</v>
      </c>
      <c r="D75" s="214" t="s">
        <v>185</v>
      </c>
      <c r="E75" s="190">
        <v>80.78</v>
      </c>
      <c r="F75" s="206">
        <v>80.78</v>
      </c>
      <c r="G75" s="206">
        <v>0</v>
      </c>
      <c r="H75" s="206">
        <v>0</v>
      </c>
      <c r="I75" s="206">
        <v>80.78</v>
      </c>
      <c r="J75" s="206">
        <v>0</v>
      </c>
      <c r="K75" s="206">
        <v>0</v>
      </c>
      <c r="L75" s="206">
        <v>0</v>
      </c>
      <c r="M75" s="206">
        <v>0</v>
      </c>
      <c r="N75" s="206">
        <v>0</v>
      </c>
      <c r="O75" s="190">
        <f t="shared" si="23"/>
        <v>33.6583333333333</v>
      </c>
      <c r="P75" s="206">
        <v>0</v>
      </c>
      <c r="Q75" s="190">
        <f t="shared" si="24"/>
        <v>47.1216666666667</v>
      </c>
      <c r="R75" s="190">
        <f t="shared" ref="R75:R106" si="25">F75/12*7</f>
        <v>47.1216666666667</v>
      </c>
      <c r="S75" s="190">
        <f t="shared" ref="S75:S106" si="26">G75/12*7</f>
        <v>0</v>
      </c>
      <c r="T75" s="190">
        <f t="shared" ref="T75:T106" si="27">H75/12*7</f>
        <v>0</v>
      </c>
      <c r="U75" s="190">
        <f t="shared" ref="U75:U106" si="28">I75/12*7</f>
        <v>47.1216666666667</v>
      </c>
      <c r="V75" s="190">
        <f t="shared" ref="V75:V106" si="29">J75/12*7</f>
        <v>0</v>
      </c>
      <c r="W75" s="190">
        <f t="shared" ref="W75:W106" si="30">K75/12*7</f>
        <v>0</v>
      </c>
      <c r="X75" s="190">
        <f t="shared" ref="X75:X106" si="31">L75/12*7</f>
        <v>0</v>
      </c>
      <c r="Y75" s="190">
        <f t="shared" ref="Y75:Y106" si="32">M75/12*7</f>
        <v>0</v>
      </c>
      <c r="Z75" s="209">
        <f t="shared" ref="Z75:Z106" si="33">N75/12*7</f>
        <v>0</v>
      </c>
      <c r="AA75" s="210">
        <v>0</v>
      </c>
      <c r="AB75" s="210"/>
      <c r="AC75" s="216"/>
      <c r="AD75" s="216"/>
    </row>
    <row r="76" ht="15.95" customHeight="1" spans="1:28">
      <c r="A76" s="191"/>
      <c r="B76" s="191"/>
      <c r="C76" s="191"/>
      <c r="D76" s="192" t="s">
        <v>190</v>
      </c>
      <c r="E76" s="190">
        <v>2164.25</v>
      </c>
      <c r="F76" s="190">
        <v>2049.03</v>
      </c>
      <c r="G76" s="190">
        <v>0</v>
      </c>
      <c r="H76" s="190">
        <v>133</v>
      </c>
      <c r="I76" s="190">
        <v>1916.03</v>
      </c>
      <c r="J76" s="190">
        <v>30.33</v>
      </c>
      <c r="K76" s="190">
        <v>0</v>
      </c>
      <c r="L76" s="190">
        <v>0</v>
      </c>
      <c r="M76" s="190">
        <v>0</v>
      </c>
      <c r="N76" s="190">
        <v>84.89</v>
      </c>
      <c r="O76" s="190">
        <f t="shared" si="23"/>
        <v>901.770833333333</v>
      </c>
      <c r="P76" s="206">
        <v>0</v>
      </c>
      <c r="Q76" s="190">
        <f t="shared" si="24"/>
        <v>1262.47916666667</v>
      </c>
      <c r="R76" s="190">
        <f t="shared" si="25"/>
        <v>1195.2675</v>
      </c>
      <c r="S76" s="190">
        <f t="shared" si="26"/>
        <v>0</v>
      </c>
      <c r="T76" s="190">
        <f t="shared" si="27"/>
        <v>77.5833333333333</v>
      </c>
      <c r="U76" s="190">
        <f t="shared" si="28"/>
        <v>1117.68416666667</v>
      </c>
      <c r="V76" s="190">
        <f t="shared" si="29"/>
        <v>17.6925</v>
      </c>
      <c r="W76" s="190">
        <f t="shared" si="30"/>
        <v>0</v>
      </c>
      <c r="X76" s="190">
        <f t="shared" si="31"/>
        <v>0</v>
      </c>
      <c r="Y76" s="190">
        <f t="shared" si="32"/>
        <v>0</v>
      </c>
      <c r="Z76" s="209">
        <f t="shared" si="33"/>
        <v>49.5191666666667</v>
      </c>
      <c r="AA76" s="210">
        <v>0</v>
      </c>
      <c r="AB76" s="210">
        <v>0</v>
      </c>
    </row>
    <row r="77" ht="15.95" customHeight="1" spans="1:28">
      <c r="A77" s="193" t="s">
        <v>143</v>
      </c>
      <c r="B77" s="193"/>
      <c r="C77" s="193"/>
      <c r="D77" s="192" t="s">
        <v>144</v>
      </c>
      <c r="E77" s="190">
        <v>1749.27</v>
      </c>
      <c r="F77" s="190">
        <v>1749.27</v>
      </c>
      <c r="G77" s="190">
        <v>0</v>
      </c>
      <c r="H77" s="190">
        <v>0</v>
      </c>
      <c r="I77" s="190">
        <v>1749.27</v>
      </c>
      <c r="J77" s="190">
        <v>0</v>
      </c>
      <c r="K77" s="190">
        <v>0</v>
      </c>
      <c r="L77" s="190">
        <v>0</v>
      </c>
      <c r="M77" s="190">
        <v>0</v>
      </c>
      <c r="N77" s="190">
        <v>0</v>
      </c>
      <c r="O77" s="190">
        <f t="shared" si="23"/>
        <v>728.8625</v>
      </c>
      <c r="P77" s="206">
        <v>0</v>
      </c>
      <c r="Q77" s="190">
        <f t="shared" si="24"/>
        <v>1020.4075</v>
      </c>
      <c r="R77" s="190">
        <f t="shared" si="25"/>
        <v>1020.4075</v>
      </c>
      <c r="S77" s="190">
        <f t="shared" si="26"/>
        <v>0</v>
      </c>
      <c r="T77" s="190">
        <f t="shared" si="27"/>
        <v>0</v>
      </c>
      <c r="U77" s="190">
        <f t="shared" si="28"/>
        <v>1020.4075</v>
      </c>
      <c r="V77" s="190">
        <f t="shared" si="29"/>
        <v>0</v>
      </c>
      <c r="W77" s="190">
        <f t="shared" si="30"/>
        <v>0</v>
      </c>
      <c r="X77" s="190">
        <f t="shared" si="31"/>
        <v>0</v>
      </c>
      <c r="Y77" s="190">
        <f t="shared" si="32"/>
        <v>0</v>
      </c>
      <c r="Z77" s="209">
        <f t="shared" si="33"/>
        <v>0</v>
      </c>
      <c r="AA77" s="210">
        <v>0</v>
      </c>
      <c r="AB77" s="210">
        <v>0</v>
      </c>
    </row>
    <row r="78" ht="15.95" customHeight="1" spans="1:28">
      <c r="A78" s="193"/>
      <c r="B78" s="193" t="s">
        <v>145</v>
      </c>
      <c r="C78" s="193"/>
      <c r="D78" s="192" t="s">
        <v>146</v>
      </c>
      <c r="E78" s="190">
        <v>1749.27</v>
      </c>
      <c r="F78" s="190">
        <v>1749.27</v>
      </c>
      <c r="G78" s="190">
        <v>0</v>
      </c>
      <c r="H78" s="190">
        <v>0</v>
      </c>
      <c r="I78" s="190">
        <v>1749.27</v>
      </c>
      <c r="J78" s="190">
        <v>0</v>
      </c>
      <c r="K78" s="190">
        <v>0</v>
      </c>
      <c r="L78" s="190">
        <v>0</v>
      </c>
      <c r="M78" s="190">
        <v>0</v>
      </c>
      <c r="N78" s="190">
        <v>0</v>
      </c>
      <c r="O78" s="190">
        <f t="shared" si="23"/>
        <v>728.8625</v>
      </c>
      <c r="P78" s="206">
        <v>0</v>
      </c>
      <c r="Q78" s="190">
        <f t="shared" si="24"/>
        <v>1020.4075</v>
      </c>
      <c r="R78" s="190">
        <f t="shared" si="25"/>
        <v>1020.4075</v>
      </c>
      <c r="S78" s="190">
        <f t="shared" si="26"/>
        <v>0</v>
      </c>
      <c r="T78" s="190">
        <f t="shared" si="27"/>
        <v>0</v>
      </c>
      <c r="U78" s="190">
        <f t="shared" si="28"/>
        <v>1020.4075</v>
      </c>
      <c r="V78" s="190">
        <f t="shared" si="29"/>
        <v>0</v>
      </c>
      <c r="W78" s="190">
        <f t="shared" si="30"/>
        <v>0</v>
      </c>
      <c r="X78" s="190">
        <f t="shared" si="31"/>
        <v>0</v>
      </c>
      <c r="Y78" s="190">
        <f t="shared" si="32"/>
        <v>0</v>
      </c>
      <c r="Z78" s="209">
        <f t="shared" si="33"/>
        <v>0</v>
      </c>
      <c r="AA78" s="210">
        <v>0</v>
      </c>
      <c r="AB78" s="210">
        <v>0</v>
      </c>
    </row>
    <row r="79" ht="15.95" customHeight="1" spans="1:28">
      <c r="A79" s="193"/>
      <c r="B79" s="193"/>
      <c r="C79" s="193" t="s">
        <v>145</v>
      </c>
      <c r="D79" s="192" t="s">
        <v>147</v>
      </c>
      <c r="E79" s="190">
        <v>1749.27</v>
      </c>
      <c r="F79" s="190">
        <v>1749.27</v>
      </c>
      <c r="G79" s="190">
        <v>0</v>
      </c>
      <c r="H79" s="190">
        <v>0</v>
      </c>
      <c r="I79" s="190">
        <v>1749.27</v>
      </c>
      <c r="J79" s="190">
        <v>0</v>
      </c>
      <c r="K79" s="190">
        <v>0</v>
      </c>
      <c r="L79" s="190">
        <v>0</v>
      </c>
      <c r="M79" s="190">
        <v>0</v>
      </c>
      <c r="N79" s="190">
        <v>0</v>
      </c>
      <c r="O79" s="190">
        <f t="shared" si="23"/>
        <v>728.8625</v>
      </c>
      <c r="P79" s="206">
        <v>0</v>
      </c>
      <c r="Q79" s="190">
        <f t="shared" si="24"/>
        <v>1020.4075</v>
      </c>
      <c r="R79" s="190">
        <f t="shared" si="25"/>
        <v>1020.4075</v>
      </c>
      <c r="S79" s="190">
        <f t="shared" si="26"/>
        <v>0</v>
      </c>
      <c r="T79" s="190">
        <f t="shared" si="27"/>
        <v>0</v>
      </c>
      <c r="U79" s="190">
        <f t="shared" si="28"/>
        <v>1020.4075</v>
      </c>
      <c r="V79" s="190">
        <f t="shared" si="29"/>
        <v>0</v>
      </c>
      <c r="W79" s="190">
        <f t="shared" si="30"/>
        <v>0</v>
      </c>
      <c r="X79" s="190">
        <f t="shared" si="31"/>
        <v>0</v>
      </c>
      <c r="Y79" s="190">
        <f t="shared" si="32"/>
        <v>0</v>
      </c>
      <c r="Z79" s="209">
        <f t="shared" si="33"/>
        <v>0</v>
      </c>
      <c r="AA79" s="210">
        <v>0</v>
      </c>
      <c r="AB79" s="210">
        <v>0</v>
      </c>
    </row>
    <row r="80" ht="15.95" customHeight="1" spans="1:28">
      <c r="A80" s="193" t="s">
        <v>148</v>
      </c>
      <c r="B80" s="193"/>
      <c r="C80" s="193"/>
      <c r="D80" s="192" t="s">
        <v>149</v>
      </c>
      <c r="E80" s="190">
        <v>414.98</v>
      </c>
      <c r="F80" s="190">
        <v>299.76</v>
      </c>
      <c r="G80" s="190">
        <v>0</v>
      </c>
      <c r="H80" s="190">
        <v>133</v>
      </c>
      <c r="I80" s="190">
        <v>166.76</v>
      </c>
      <c r="J80" s="190">
        <v>30.33</v>
      </c>
      <c r="K80" s="190">
        <v>0</v>
      </c>
      <c r="L80" s="190">
        <v>0</v>
      </c>
      <c r="M80" s="190">
        <v>0</v>
      </c>
      <c r="N80" s="190">
        <v>84.89</v>
      </c>
      <c r="O80" s="190">
        <f t="shared" si="23"/>
        <v>172.908333333333</v>
      </c>
      <c r="P80" s="206">
        <v>0</v>
      </c>
      <c r="Q80" s="190">
        <f t="shared" si="24"/>
        <v>242.071666666667</v>
      </c>
      <c r="R80" s="190">
        <f t="shared" si="25"/>
        <v>174.86</v>
      </c>
      <c r="S80" s="190">
        <f t="shared" si="26"/>
        <v>0</v>
      </c>
      <c r="T80" s="190">
        <f t="shared" si="27"/>
        <v>77.5833333333333</v>
      </c>
      <c r="U80" s="190">
        <f t="shared" si="28"/>
        <v>97.2766666666667</v>
      </c>
      <c r="V80" s="190">
        <f t="shared" si="29"/>
        <v>17.6925</v>
      </c>
      <c r="W80" s="190">
        <f t="shared" si="30"/>
        <v>0</v>
      </c>
      <c r="X80" s="190">
        <f t="shared" si="31"/>
        <v>0</v>
      </c>
      <c r="Y80" s="190">
        <f t="shared" si="32"/>
        <v>0</v>
      </c>
      <c r="Z80" s="209">
        <f t="shared" si="33"/>
        <v>49.5191666666667</v>
      </c>
      <c r="AA80" s="210">
        <v>0</v>
      </c>
      <c r="AB80" s="210">
        <v>0</v>
      </c>
    </row>
    <row r="81" ht="15.95" customHeight="1" spans="1:28">
      <c r="A81" s="193"/>
      <c r="B81" s="193" t="s">
        <v>155</v>
      </c>
      <c r="C81" s="193"/>
      <c r="D81" s="192" t="s">
        <v>156</v>
      </c>
      <c r="E81" s="190">
        <v>248.22</v>
      </c>
      <c r="F81" s="190">
        <v>133</v>
      </c>
      <c r="G81" s="190">
        <v>0</v>
      </c>
      <c r="H81" s="190">
        <v>133</v>
      </c>
      <c r="I81" s="190">
        <v>0</v>
      </c>
      <c r="J81" s="190">
        <v>30.33</v>
      </c>
      <c r="K81" s="190">
        <v>0</v>
      </c>
      <c r="L81" s="190">
        <v>0</v>
      </c>
      <c r="M81" s="190">
        <v>0</v>
      </c>
      <c r="N81" s="190">
        <v>84.89</v>
      </c>
      <c r="O81" s="190">
        <f t="shared" si="23"/>
        <v>103.425</v>
      </c>
      <c r="P81" s="206">
        <v>0</v>
      </c>
      <c r="Q81" s="190">
        <f t="shared" si="24"/>
        <v>144.795</v>
      </c>
      <c r="R81" s="190">
        <f t="shared" si="25"/>
        <v>77.5833333333333</v>
      </c>
      <c r="S81" s="190">
        <f t="shared" si="26"/>
        <v>0</v>
      </c>
      <c r="T81" s="190">
        <f t="shared" si="27"/>
        <v>77.5833333333333</v>
      </c>
      <c r="U81" s="190">
        <f t="shared" si="28"/>
        <v>0</v>
      </c>
      <c r="V81" s="190">
        <f t="shared" si="29"/>
        <v>17.6925</v>
      </c>
      <c r="W81" s="190">
        <f t="shared" si="30"/>
        <v>0</v>
      </c>
      <c r="X81" s="190">
        <f t="shared" si="31"/>
        <v>0</v>
      </c>
      <c r="Y81" s="190">
        <f t="shared" si="32"/>
        <v>0</v>
      </c>
      <c r="Z81" s="209">
        <f t="shared" si="33"/>
        <v>49.5191666666667</v>
      </c>
      <c r="AA81" s="210">
        <v>0</v>
      </c>
      <c r="AB81" s="210">
        <v>0</v>
      </c>
    </row>
    <row r="82" ht="15.95" customHeight="1" spans="1:28">
      <c r="A82" s="193"/>
      <c r="B82" s="193"/>
      <c r="C82" s="193" t="s">
        <v>150</v>
      </c>
      <c r="D82" s="192" t="s">
        <v>191</v>
      </c>
      <c r="E82" s="190">
        <v>248.22</v>
      </c>
      <c r="F82" s="190">
        <v>133</v>
      </c>
      <c r="G82" s="190">
        <v>0</v>
      </c>
      <c r="H82" s="190">
        <v>133</v>
      </c>
      <c r="I82" s="190">
        <v>0</v>
      </c>
      <c r="J82" s="190">
        <v>30.33</v>
      </c>
      <c r="K82" s="190">
        <v>0</v>
      </c>
      <c r="L82" s="190">
        <v>0</v>
      </c>
      <c r="M82" s="190">
        <v>0</v>
      </c>
      <c r="N82" s="190">
        <v>84.89</v>
      </c>
      <c r="O82" s="190">
        <f t="shared" si="23"/>
        <v>103.425</v>
      </c>
      <c r="P82" s="206">
        <v>0</v>
      </c>
      <c r="Q82" s="190">
        <f t="shared" si="24"/>
        <v>144.795</v>
      </c>
      <c r="R82" s="190">
        <f t="shared" si="25"/>
        <v>77.5833333333333</v>
      </c>
      <c r="S82" s="190">
        <f t="shared" si="26"/>
        <v>0</v>
      </c>
      <c r="T82" s="190">
        <f t="shared" si="27"/>
        <v>77.5833333333333</v>
      </c>
      <c r="U82" s="190">
        <f t="shared" si="28"/>
        <v>0</v>
      </c>
      <c r="V82" s="190">
        <f t="shared" si="29"/>
        <v>17.6925</v>
      </c>
      <c r="W82" s="190">
        <f t="shared" si="30"/>
        <v>0</v>
      </c>
      <c r="X82" s="190">
        <f t="shared" si="31"/>
        <v>0</v>
      </c>
      <c r="Y82" s="190">
        <f t="shared" si="32"/>
        <v>0</v>
      </c>
      <c r="Z82" s="209">
        <f t="shared" si="33"/>
        <v>49.5191666666667</v>
      </c>
      <c r="AA82" s="210">
        <v>0</v>
      </c>
      <c r="AB82" s="210">
        <v>0</v>
      </c>
    </row>
    <row r="83" ht="15.95" customHeight="1" spans="1:28">
      <c r="A83" s="193"/>
      <c r="B83" s="193" t="s">
        <v>123</v>
      </c>
      <c r="C83" s="193"/>
      <c r="D83" s="192" t="s">
        <v>173</v>
      </c>
      <c r="E83" s="190">
        <v>166.76</v>
      </c>
      <c r="F83" s="190">
        <v>166.76</v>
      </c>
      <c r="G83" s="190">
        <v>0</v>
      </c>
      <c r="H83" s="190">
        <v>0</v>
      </c>
      <c r="I83" s="190">
        <v>166.76</v>
      </c>
      <c r="J83" s="190">
        <v>0</v>
      </c>
      <c r="K83" s="190">
        <v>0</v>
      </c>
      <c r="L83" s="190">
        <v>0</v>
      </c>
      <c r="M83" s="190">
        <v>0</v>
      </c>
      <c r="N83" s="190">
        <v>0</v>
      </c>
      <c r="O83" s="190">
        <f t="shared" si="23"/>
        <v>69.4833333333333</v>
      </c>
      <c r="P83" s="206">
        <v>0</v>
      </c>
      <c r="Q83" s="190">
        <f t="shared" si="24"/>
        <v>97.2766666666667</v>
      </c>
      <c r="R83" s="190">
        <f t="shared" si="25"/>
        <v>97.2766666666667</v>
      </c>
      <c r="S83" s="190">
        <f t="shared" si="26"/>
        <v>0</v>
      </c>
      <c r="T83" s="190">
        <f t="shared" si="27"/>
        <v>0</v>
      </c>
      <c r="U83" s="190">
        <f t="shared" si="28"/>
        <v>97.2766666666667</v>
      </c>
      <c r="V83" s="190">
        <f t="shared" si="29"/>
        <v>0</v>
      </c>
      <c r="W83" s="190">
        <f t="shared" si="30"/>
        <v>0</v>
      </c>
      <c r="X83" s="190">
        <f t="shared" si="31"/>
        <v>0</v>
      </c>
      <c r="Y83" s="190">
        <f t="shared" si="32"/>
        <v>0</v>
      </c>
      <c r="Z83" s="209">
        <f t="shared" si="33"/>
        <v>0</v>
      </c>
      <c r="AA83" s="210">
        <v>0</v>
      </c>
      <c r="AB83" s="210">
        <v>0</v>
      </c>
    </row>
    <row r="84" ht="15.95" customHeight="1" spans="1:28">
      <c r="A84" s="193"/>
      <c r="B84" s="193"/>
      <c r="C84" s="193" t="s">
        <v>155</v>
      </c>
      <c r="D84" s="192" t="s">
        <v>185</v>
      </c>
      <c r="E84" s="190">
        <v>166.76</v>
      </c>
      <c r="F84" s="190">
        <v>166.76</v>
      </c>
      <c r="G84" s="190">
        <v>0</v>
      </c>
      <c r="H84" s="190">
        <v>0</v>
      </c>
      <c r="I84" s="190">
        <v>166.76</v>
      </c>
      <c r="J84" s="190">
        <v>0</v>
      </c>
      <c r="K84" s="190">
        <v>0</v>
      </c>
      <c r="L84" s="190">
        <v>0</v>
      </c>
      <c r="M84" s="190">
        <v>0</v>
      </c>
      <c r="N84" s="190">
        <v>0</v>
      </c>
      <c r="O84" s="190">
        <f t="shared" si="23"/>
        <v>69.4833333333333</v>
      </c>
      <c r="P84" s="206">
        <v>0</v>
      </c>
      <c r="Q84" s="190">
        <f t="shared" si="24"/>
        <v>97.2766666666667</v>
      </c>
      <c r="R84" s="190">
        <f t="shared" si="25"/>
        <v>97.2766666666667</v>
      </c>
      <c r="S84" s="190">
        <f t="shared" si="26"/>
        <v>0</v>
      </c>
      <c r="T84" s="190">
        <f t="shared" si="27"/>
        <v>0</v>
      </c>
      <c r="U84" s="190">
        <f t="shared" si="28"/>
        <v>97.2766666666667</v>
      </c>
      <c r="V84" s="190">
        <f t="shared" si="29"/>
        <v>0</v>
      </c>
      <c r="W84" s="190">
        <f t="shared" si="30"/>
        <v>0</v>
      </c>
      <c r="X84" s="190">
        <f t="shared" si="31"/>
        <v>0</v>
      </c>
      <c r="Y84" s="190">
        <f t="shared" si="32"/>
        <v>0</v>
      </c>
      <c r="Z84" s="209">
        <f t="shared" si="33"/>
        <v>0</v>
      </c>
      <c r="AA84" s="210">
        <v>0</v>
      </c>
      <c r="AB84" s="210">
        <v>0</v>
      </c>
    </row>
    <row r="85" ht="15.95" customHeight="1" spans="1:28">
      <c r="A85" s="191"/>
      <c r="B85" s="191"/>
      <c r="C85" s="191"/>
      <c r="D85" s="199" t="s">
        <v>192</v>
      </c>
      <c r="E85" s="190">
        <v>1660.21</v>
      </c>
      <c r="F85" s="190">
        <v>1655.35</v>
      </c>
      <c r="G85" s="190">
        <v>0</v>
      </c>
      <c r="H85" s="190">
        <v>1204.62</v>
      </c>
      <c r="I85" s="190">
        <v>450.73</v>
      </c>
      <c r="J85" s="190">
        <v>4.38</v>
      </c>
      <c r="K85" s="190">
        <v>0</v>
      </c>
      <c r="L85" s="190">
        <v>0</v>
      </c>
      <c r="M85" s="190">
        <v>0</v>
      </c>
      <c r="N85" s="190">
        <v>0.48</v>
      </c>
      <c r="O85" s="190">
        <f t="shared" si="23"/>
        <v>691.754166666667</v>
      </c>
      <c r="P85" s="190">
        <v>0</v>
      </c>
      <c r="Q85" s="190">
        <f t="shared" si="24"/>
        <v>968.455833333333</v>
      </c>
      <c r="R85" s="190">
        <f t="shared" si="25"/>
        <v>965.620833333333</v>
      </c>
      <c r="S85" s="190">
        <f t="shared" si="26"/>
        <v>0</v>
      </c>
      <c r="T85" s="190">
        <f t="shared" si="27"/>
        <v>702.695</v>
      </c>
      <c r="U85" s="190">
        <f t="shared" si="28"/>
        <v>262.925833333333</v>
      </c>
      <c r="V85" s="190">
        <f t="shared" si="29"/>
        <v>2.555</v>
      </c>
      <c r="W85" s="190">
        <f t="shared" si="30"/>
        <v>0</v>
      </c>
      <c r="X85" s="190">
        <f t="shared" si="31"/>
        <v>0</v>
      </c>
      <c r="Y85" s="190">
        <f t="shared" si="32"/>
        <v>0</v>
      </c>
      <c r="Z85" s="209">
        <f t="shared" si="33"/>
        <v>0.28</v>
      </c>
      <c r="AA85" s="211"/>
      <c r="AB85" s="211"/>
    </row>
    <row r="86" ht="15.95" customHeight="1" spans="1:28">
      <c r="A86" s="193" t="s">
        <v>143</v>
      </c>
      <c r="B86" s="193"/>
      <c r="C86" s="193"/>
      <c r="D86" s="192" t="s">
        <v>144</v>
      </c>
      <c r="E86" s="190">
        <v>449.71</v>
      </c>
      <c r="F86" s="190">
        <v>449.71</v>
      </c>
      <c r="G86" s="190">
        <v>0</v>
      </c>
      <c r="H86" s="190">
        <v>0</v>
      </c>
      <c r="I86" s="190">
        <v>449.71</v>
      </c>
      <c r="J86" s="190">
        <v>0</v>
      </c>
      <c r="K86" s="190">
        <v>0</v>
      </c>
      <c r="L86" s="190">
        <v>0</v>
      </c>
      <c r="M86" s="190">
        <v>0</v>
      </c>
      <c r="N86" s="190">
        <v>0</v>
      </c>
      <c r="O86" s="190">
        <f t="shared" si="23"/>
        <v>187.379166666667</v>
      </c>
      <c r="P86" s="190">
        <v>0</v>
      </c>
      <c r="Q86" s="190">
        <f t="shared" si="24"/>
        <v>262.330833333333</v>
      </c>
      <c r="R86" s="190">
        <f t="shared" si="25"/>
        <v>262.330833333333</v>
      </c>
      <c r="S86" s="190">
        <f t="shared" si="26"/>
        <v>0</v>
      </c>
      <c r="T86" s="190">
        <f t="shared" si="27"/>
        <v>0</v>
      </c>
      <c r="U86" s="190">
        <f t="shared" si="28"/>
        <v>262.330833333333</v>
      </c>
      <c r="V86" s="190">
        <f t="shared" si="29"/>
        <v>0</v>
      </c>
      <c r="W86" s="190">
        <f t="shared" si="30"/>
        <v>0</v>
      </c>
      <c r="X86" s="190">
        <f t="shared" si="31"/>
        <v>0</v>
      </c>
      <c r="Y86" s="190">
        <f t="shared" si="32"/>
        <v>0</v>
      </c>
      <c r="Z86" s="209">
        <f t="shared" si="33"/>
        <v>0</v>
      </c>
      <c r="AA86" s="211"/>
      <c r="AB86" s="211"/>
    </row>
    <row r="87" ht="15.95" customHeight="1" spans="1:28">
      <c r="A87" s="193"/>
      <c r="B87" s="193" t="s">
        <v>145</v>
      </c>
      <c r="C87" s="193"/>
      <c r="D87" s="192" t="s">
        <v>146</v>
      </c>
      <c r="E87" s="190">
        <v>449.71</v>
      </c>
      <c r="F87" s="190">
        <v>449.71</v>
      </c>
      <c r="G87" s="190">
        <v>0</v>
      </c>
      <c r="H87" s="190">
        <v>0</v>
      </c>
      <c r="I87" s="190">
        <v>449.71</v>
      </c>
      <c r="J87" s="190">
        <v>0</v>
      </c>
      <c r="K87" s="190">
        <v>0</v>
      </c>
      <c r="L87" s="190">
        <v>0</v>
      </c>
      <c r="M87" s="190">
        <v>0</v>
      </c>
      <c r="N87" s="190">
        <v>0</v>
      </c>
      <c r="O87" s="190">
        <f t="shared" si="23"/>
        <v>187.379166666667</v>
      </c>
      <c r="P87" s="190">
        <v>0</v>
      </c>
      <c r="Q87" s="190">
        <f t="shared" si="24"/>
        <v>262.330833333333</v>
      </c>
      <c r="R87" s="190">
        <f t="shared" si="25"/>
        <v>262.330833333333</v>
      </c>
      <c r="S87" s="190">
        <f t="shared" si="26"/>
        <v>0</v>
      </c>
      <c r="T87" s="190">
        <f t="shared" si="27"/>
        <v>0</v>
      </c>
      <c r="U87" s="190">
        <f t="shared" si="28"/>
        <v>262.330833333333</v>
      </c>
      <c r="V87" s="190">
        <f t="shared" si="29"/>
        <v>0</v>
      </c>
      <c r="W87" s="190">
        <f t="shared" si="30"/>
        <v>0</v>
      </c>
      <c r="X87" s="190">
        <f t="shared" si="31"/>
        <v>0</v>
      </c>
      <c r="Y87" s="190">
        <f t="shared" si="32"/>
        <v>0</v>
      </c>
      <c r="Z87" s="209">
        <f t="shared" si="33"/>
        <v>0</v>
      </c>
      <c r="AA87" s="211"/>
      <c r="AB87" s="211"/>
    </row>
    <row r="88" ht="15.95" customHeight="1" spans="1:28">
      <c r="A88" s="193"/>
      <c r="B88" s="193"/>
      <c r="C88" s="193" t="s">
        <v>145</v>
      </c>
      <c r="D88" s="192" t="s">
        <v>147</v>
      </c>
      <c r="E88" s="190">
        <v>321.22</v>
      </c>
      <c r="F88" s="190">
        <v>321.22</v>
      </c>
      <c r="G88" s="190">
        <v>0</v>
      </c>
      <c r="H88" s="190">
        <v>0</v>
      </c>
      <c r="I88" s="190">
        <v>321.22</v>
      </c>
      <c r="J88" s="190">
        <v>0</v>
      </c>
      <c r="K88" s="190">
        <v>0</v>
      </c>
      <c r="L88" s="190">
        <v>0</v>
      </c>
      <c r="M88" s="190">
        <v>0</v>
      </c>
      <c r="N88" s="190">
        <v>0</v>
      </c>
      <c r="O88" s="190">
        <f t="shared" si="23"/>
        <v>133.841666666667</v>
      </c>
      <c r="P88" s="190">
        <v>0</v>
      </c>
      <c r="Q88" s="190">
        <f t="shared" si="24"/>
        <v>187.378333333333</v>
      </c>
      <c r="R88" s="190">
        <f t="shared" si="25"/>
        <v>187.378333333333</v>
      </c>
      <c r="S88" s="190">
        <f t="shared" si="26"/>
        <v>0</v>
      </c>
      <c r="T88" s="190">
        <f t="shared" si="27"/>
        <v>0</v>
      </c>
      <c r="U88" s="190">
        <f t="shared" si="28"/>
        <v>187.378333333333</v>
      </c>
      <c r="V88" s="190">
        <f t="shared" si="29"/>
        <v>0</v>
      </c>
      <c r="W88" s="190">
        <f t="shared" si="30"/>
        <v>0</v>
      </c>
      <c r="X88" s="190">
        <f t="shared" si="31"/>
        <v>0</v>
      </c>
      <c r="Y88" s="190">
        <f t="shared" si="32"/>
        <v>0</v>
      </c>
      <c r="Z88" s="209">
        <f t="shared" si="33"/>
        <v>0</v>
      </c>
      <c r="AA88" s="211"/>
      <c r="AB88" s="211"/>
    </row>
    <row r="89" ht="15.95" customHeight="1" spans="1:28">
      <c r="A89" s="193"/>
      <c r="B89" s="193"/>
      <c r="C89" s="193" t="s">
        <v>187</v>
      </c>
      <c r="D89" s="192" t="s">
        <v>193</v>
      </c>
      <c r="E89" s="190">
        <v>128.49</v>
      </c>
      <c r="F89" s="190">
        <v>128.49</v>
      </c>
      <c r="G89" s="190">
        <v>0</v>
      </c>
      <c r="H89" s="190">
        <v>0</v>
      </c>
      <c r="I89" s="190">
        <v>128.49</v>
      </c>
      <c r="J89" s="190">
        <v>0</v>
      </c>
      <c r="K89" s="190">
        <v>0</v>
      </c>
      <c r="L89" s="190">
        <v>0</v>
      </c>
      <c r="M89" s="190">
        <v>0</v>
      </c>
      <c r="N89" s="190">
        <v>0</v>
      </c>
      <c r="O89" s="190">
        <f t="shared" si="23"/>
        <v>53.5375</v>
      </c>
      <c r="P89" s="190">
        <v>0</v>
      </c>
      <c r="Q89" s="190">
        <f t="shared" si="24"/>
        <v>74.9525</v>
      </c>
      <c r="R89" s="190">
        <f t="shared" si="25"/>
        <v>74.9525</v>
      </c>
      <c r="S89" s="190">
        <f t="shared" si="26"/>
        <v>0</v>
      </c>
      <c r="T89" s="190">
        <f t="shared" si="27"/>
        <v>0</v>
      </c>
      <c r="U89" s="190">
        <f t="shared" si="28"/>
        <v>74.9525</v>
      </c>
      <c r="V89" s="190">
        <f t="shared" si="29"/>
        <v>0</v>
      </c>
      <c r="W89" s="190">
        <f t="shared" si="30"/>
        <v>0</v>
      </c>
      <c r="X89" s="190">
        <f t="shared" si="31"/>
        <v>0</v>
      </c>
      <c r="Y89" s="190">
        <f t="shared" si="32"/>
        <v>0</v>
      </c>
      <c r="Z89" s="209">
        <f t="shared" si="33"/>
        <v>0</v>
      </c>
      <c r="AA89" s="211"/>
      <c r="AB89" s="211"/>
    </row>
    <row r="90" ht="15.95" customHeight="1" spans="1:28">
      <c r="A90" s="193" t="s">
        <v>148</v>
      </c>
      <c r="B90" s="193"/>
      <c r="C90" s="193"/>
      <c r="D90" s="192" t="s">
        <v>149</v>
      </c>
      <c r="E90" s="190">
        <v>1210.5</v>
      </c>
      <c r="F90" s="190">
        <v>1205.64</v>
      </c>
      <c r="G90" s="190">
        <v>0</v>
      </c>
      <c r="H90" s="190">
        <v>1204.62</v>
      </c>
      <c r="I90" s="190">
        <v>1.02</v>
      </c>
      <c r="J90" s="190">
        <v>4.38</v>
      </c>
      <c r="K90" s="190">
        <v>0</v>
      </c>
      <c r="L90" s="190">
        <v>0</v>
      </c>
      <c r="M90" s="190">
        <v>0</v>
      </c>
      <c r="N90" s="190">
        <v>0.48</v>
      </c>
      <c r="O90" s="190">
        <f t="shared" si="23"/>
        <v>504.375</v>
      </c>
      <c r="P90" s="190">
        <v>0</v>
      </c>
      <c r="Q90" s="190">
        <f t="shared" si="24"/>
        <v>706.125</v>
      </c>
      <c r="R90" s="190">
        <f t="shared" si="25"/>
        <v>703.29</v>
      </c>
      <c r="S90" s="190">
        <f t="shared" si="26"/>
        <v>0</v>
      </c>
      <c r="T90" s="190">
        <f t="shared" si="27"/>
        <v>702.695</v>
      </c>
      <c r="U90" s="190">
        <f t="shared" si="28"/>
        <v>0.595</v>
      </c>
      <c r="V90" s="190">
        <f t="shared" si="29"/>
        <v>2.555</v>
      </c>
      <c r="W90" s="190">
        <f t="shared" si="30"/>
        <v>0</v>
      </c>
      <c r="X90" s="190">
        <f t="shared" si="31"/>
        <v>0</v>
      </c>
      <c r="Y90" s="190">
        <f t="shared" si="32"/>
        <v>0</v>
      </c>
      <c r="Z90" s="209">
        <f t="shared" si="33"/>
        <v>0.28</v>
      </c>
      <c r="AA90" s="211"/>
      <c r="AB90" s="211"/>
    </row>
    <row r="91" ht="15.95" customHeight="1" spans="1:28">
      <c r="A91" s="193"/>
      <c r="B91" s="193" t="s">
        <v>155</v>
      </c>
      <c r="C91" s="193"/>
      <c r="D91" s="192" t="s">
        <v>156</v>
      </c>
      <c r="E91" s="190">
        <v>1209.48</v>
      </c>
      <c r="F91" s="190">
        <v>1204.62</v>
      </c>
      <c r="G91" s="190">
        <v>0</v>
      </c>
      <c r="H91" s="190">
        <v>1204.62</v>
      </c>
      <c r="I91" s="190">
        <v>0</v>
      </c>
      <c r="J91" s="190">
        <v>4.38</v>
      </c>
      <c r="K91" s="190">
        <v>0</v>
      </c>
      <c r="L91" s="190">
        <v>0</v>
      </c>
      <c r="M91" s="190">
        <v>0</v>
      </c>
      <c r="N91" s="190">
        <v>0.48</v>
      </c>
      <c r="O91" s="190">
        <f t="shared" si="23"/>
        <v>503.95</v>
      </c>
      <c r="P91" s="190">
        <v>0</v>
      </c>
      <c r="Q91" s="190">
        <f t="shared" si="24"/>
        <v>705.53</v>
      </c>
      <c r="R91" s="190">
        <f t="shared" si="25"/>
        <v>702.695</v>
      </c>
      <c r="S91" s="190">
        <f t="shared" si="26"/>
        <v>0</v>
      </c>
      <c r="T91" s="190">
        <f t="shared" si="27"/>
        <v>702.695</v>
      </c>
      <c r="U91" s="190">
        <f t="shared" si="28"/>
        <v>0</v>
      </c>
      <c r="V91" s="190">
        <f t="shared" si="29"/>
        <v>2.555</v>
      </c>
      <c r="W91" s="190">
        <f t="shared" si="30"/>
        <v>0</v>
      </c>
      <c r="X91" s="190">
        <f t="shared" si="31"/>
        <v>0</v>
      </c>
      <c r="Y91" s="190">
        <f t="shared" si="32"/>
        <v>0</v>
      </c>
      <c r="Z91" s="209">
        <f t="shared" si="33"/>
        <v>0.28</v>
      </c>
      <c r="AA91" s="211"/>
      <c r="AB91" s="211"/>
    </row>
    <row r="92" ht="15.95" customHeight="1" spans="1:28">
      <c r="A92" s="193"/>
      <c r="B92" s="193"/>
      <c r="C92" s="193" t="s">
        <v>145</v>
      </c>
      <c r="D92" s="192" t="s">
        <v>194</v>
      </c>
      <c r="E92" s="190">
        <v>1209.48</v>
      </c>
      <c r="F92" s="190">
        <v>1204.62</v>
      </c>
      <c r="G92" s="190">
        <v>0</v>
      </c>
      <c r="H92" s="190">
        <v>1204.62</v>
      </c>
      <c r="I92" s="190">
        <v>0</v>
      </c>
      <c r="J92" s="190">
        <v>4.38</v>
      </c>
      <c r="K92" s="190">
        <v>0</v>
      </c>
      <c r="L92" s="190">
        <v>0</v>
      </c>
      <c r="M92" s="190">
        <v>0</v>
      </c>
      <c r="N92" s="190">
        <v>0.48</v>
      </c>
      <c r="O92" s="190">
        <f t="shared" si="23"/>
        <v>503.95</v>
      </c>
      <c r="P92" s="190">
        <v>0</v>
      </c>
      <c r="Q92" s="190">
        <f t="shared" si="24"/>
        <v>705.53</v>
      </c>
      <c r="R92" s="190">
        <f t="shared" si="25"/>
        <v>702.695</v>
      </c>
      <c r="S92" s="190">
        <f t="shared" si="26"/>
        <v>0</v>
      </c>
      <c r="T92" s="190">
        <f t="shared" si="27"/>
        <v>702.695</v>
      </c>
      <c r="U92" s="190">
        <f t="shared" si="28"/>
        <v>0</v>
      </c>
      <c r="V92" s="190">
        <f t="shared" si="29"/>
        <v>2.555</v>
      </c>
      <c r="W92" s="190">
        <f t="shared" si="30"/>
        <v>0</v>
      </c>
      <c r="X92" s="190">
        <f t="shared" si="31"/>
        <v>0</v>
      </c>
      <c r="Y92" s="190">
        <f t="shared" si="32"/>
        <v>0</v>
      </c>
      <c r="Z92" s="209">
        <f t="shared" si="33"/>
        <v>0.28</v>
      </c>
      <c r="AA92" s="211"/>
      <c r="AB92" s="211"/>
    </row>
    <row r="93" ht="15.95" customHeight="1" spans="1:28">
      <c r="A93" s="193"/>
      <c r="B93" s="193" t="s">
        <v>123</v>
      </c>
      <c r="C93" s="193"/>
      <c r="D93" s="192" t="s">
        <v>173</v>
      </c>
      <c r="E93" s="190">
        <v>1.02</v>
      </c>
      <c r="F93" s="190">
        <v>1.02</v>
      </c>
      <c r="G93" s="190">
        <v>0</v>
      </c>
      <c r="H93" s="190">
        <v>0</v>
      </c>
      <c r="I93" s="190">
        <v>1.02</v>
      </c>
      <c r="J93" s="190">
        <v>0</v>
      </c>
      <c r="K93" s="190">
        <v>0</v>
      </c>
      <c r="L93" s="190">
        <v>0</v>
      </c>
      <c r="M93" s="190">
        <v>0</v>
      </c>
      <c r="N93" s="190">
        <v>0</v>
      </c>
      <c r="O93" s="190">
        <f t="shared" si="23"/>
        <v>0.425</v>
      </c>
      <c r="P93" s="190">
        <v>0</v>
      </c>
      <c r="Q93" s="190">
        <f t="shared" si="24"/>
        <v>0.595</v>
      </c>
      <c r="R93" s="190">
        <f t="shared" si="25"/>
        <v>0.595</v>
      </c>
      <c r="S93" s="190">
        <f t="shared" si="26"/>
        <v>0</v>
      </c>
      <c r="T93" s="190">
        <f t="shared" si="27"/>
        <v>0</v>
      </c>
      <c r="U93" s="190">
        <f t="shared" si="28"/>
        <v>0.595</v>
      </c>
      <c r="V93" s="190">
        <f t="shared" si="29"/>
        <v>0</v>
      </c>
      <c r="W93" s="190">
        <f t="shared" si="30"/>
        <v>0</v>
      </c>
      <c r="X93" s="190">
        <f t="shared" si="31"/>
        <v>0</v>
      </c>
      <c r="Y93" s="190">
        <f t="shared" si="32"/>
        <v>0</v>
      </c>
      <c r="Z93" s="209">
        <f t="shared" si="33"/>
        <v>0</v>
      </c>
      <c r="AA93" s="211"/>
      <c r="AB93" s="211"/>
    </row>
    <row r="94" ht="15.95" customHeight="1" spans="1:28">
      <c r="A94" s="193"/>
      <c r="B94" s="193"/>
      <c r="C94" s="193" t="s">
        <v>155</v>
      </c>
      <c r="D94" s="192" t="s">
        <v>185</v>
      </c>
      <c r="E94" s="190">
        <v>1.02</v>
      </c>
      <c r="F94" s="190">
        <v>1.02</v>
      </c>
      <c r="G94" s="190">
        <v>0</v>
      </c>
      <c r="H94" s="190">
        <v>0</v>
      </c>
      <c r="I94" s="190">
        <v>1.02</v>
      </c>
      <c r="J94" s="190">
        <v>0</v>
      </c>
      <c r="K94" s="190">
        <v>0</v>
      </c>
      <c r="L94" s="190">
        <v>0</v>
      </c>
      <c r="M94" s="190">
        <v>0</v>
      </c>
      <c r="N94" s="190">
        <v>0</v>
      </c>
      <c r="O94" s="190">
        <f t="shared" si="23"/>
        <v>0.425</v>
      </c>
      <c r="P94" s="190">
        <v>0</v>
      </c>
      <c r="Q94" s="190">
        <f t="shared" si="24"/>
        <v>0.595</v>
      </c>
      <c r="R94" s="190">
        <f t="shared" si="25"/>
        <v>0.595</v>
      </c>
      <c r="S94" s="190">
        <f t="shared" si="26"/>
        <v>0</v>
      </c>
      <c r="T94" s="190">
        <f t="shared" si="27"/>
        <v>0</v>
      </c>
      <c r="U94" s="190">
        <f t="shared" si="28"/>
        <v>0.595</v>
      </c>
      <c r="V94" s="190">
        <f t="shared" si="29"/>
        <v>0</v>
      </c>
      <c r="W94" s="190">
        <f t="shared" si="30"/>
        <v>0</v>
      </c>
      <c r="X94" s="190">
        <f t="shared" si="31"/>
        <v>0</v>
      </c>
      <c r="Y94" s="190">
        <f t="shared" si="32"/>
        <v>0</v>
      </c>
      <c r="Z94" s="209">
        <f t="shared" si="33"/>
        <v>0</v>
      </c>
      <c r="AA94" s="211"/>
      <c r="AB94" s="211"/>
    </row>
    <row r="95" ht="15.95" customHeight="1" spans="1:28">
      <c r="A95" s="191"/>
      <c r="B95" s="191"/>
      <c r="C95" s="191"/>
      <c r="D95" s="199" t="s">
        <v>195</v>
      </c>
      <c r="E95" s="190">
        <v>442.2</v>
      </c>
      <c r="F95" s="190">
        <v>437.22</v>
      </c>
      <c r="G95" s="190">
        <v>0</v>
      </c>
      <c r="H95" s="190">
        <v>37</v>
      </c>
      <c r="I95" s="190">
        <v>400.22</v>
      </c>
      <c r="J95" s="190">
        <v>4.98</v>
      </c>
      <c r="K95" s="190">
        <v>0</v>
      </c>
      <c r="L95" s="190">
        <v>0</v>
      </c>
      <c r="M95" s="190">
        <v>0</v>
      </c>
      <c r="N95" s="190">
        <v>0</v>
      </c>
      <c r="O95" s="190">
        <f t="shared" si="23"/>
        <v>184.25</v>
      </c>
      <c r="P95" s="190">
        <v>0</v>
      </c>
      <c r="Q95" s="190">
        <f t="shared" si="24"/>
        <v>257.95</v>
      </c>
      <c r="R95" s="190">
        <f t="shared" si="25"/>
        <v>255.045</v>
      </c>
      <c r="S95" s="190">
        <f t="shared" si="26"/>
        <v>0</v>
      </c>
      <c r="T95" s="190">
        <f t="shared" si="27"/>
        <v>21.5833333333333</v>
      </c>
      <c r="U95" s="190">
        <f t="shared" si="28"/>
        <v>233.461666666667</v>
      </c>
      <c r="V95" s="190">
        <f t="shared" si="29"/>
        <v>2.905</v>
      </c>
      <c r="W95" s="190">
        <f t="shared" si="30"/>
        <v>0</v>
      </c>
      <c r="X95" s="190">
        <f t="shared" si="31"/>
        <v>0</v>
      </c>
      <c r="Y95" s="190">
        <f t="shared" si="32"/>
        <v>0</v>
      </c>
      <c r="Z95" s="209">
        <f t="shared" si="33"/>
        <v>0</v>
      </c>
      <c r="AA95" s="211"/>
      <c r="AB95" s="211"/>
    </row>
    <row r="96" ht="15.95" customHeight="1" spans="1:28">
      <c r="A96" s="193" t="s">
        <v>143</v>
      </c>
      <c r="B96" s="193"/>
      <c r="C96" s="193"/>
      <c r="D96" s="192" t="s">
        <v>144</v>
      </c>
      <c r="E96" s="190">
        <v>333.06</v>
      </c>
      <c r="F96" s="190">
        <v>333.06</v>
      </c>
      <c r="G96" s="190">
        <v>0</v>
      </c>
      <c r="H96" s="190">
        <v>0</v>
      </c>
      <c r="I96" s="190">
        <v>333.06</v>
      </c>
      <c r="J96" s="190">
        <v>0</v>
      </c>
      <c r="K96" s="190">
        <v>0</v>
      </c>
      <c r="L96" s="190">
        <v>0</v>
      </c>
      <c r="M96" s="190">
        <v>0</v>
      </c>
      <c r="N96" s="190">
        <v>0</v>
      </c>
      <c r="O96" s="190">
        <f t="shared" si="23"/>
        <v>138.775</v>
      </c>
      <c r="P96" s="190">
        <v>0</v>
      </c>
      <c r="Q96" s="190">
        <f t="shared" si="24"/>
        <v>194.285</v>
      </c>
      <c r="R96" s="190">
        <f t="shared" si="25"/>
        <v>194.285</v>
      </c>
      <c r="S96" s="190">
        <f t="shared" si="26"/>
        <v>0</v>
      </c>
      <c r="T96" s="190">
        <f t="shared" si="27"/>
        <v>0</v>
      </c>
      <c r="U96" s="190">
        <f t="shared" si="28"/>
        <v>194.285</v>
      </c>
      <c r="V96" s="190">
        <f t="shared" si="29"/>
        <v>0</v>
      </c>
      <c r="W96" s="190">
        <f t="shared" si="30"/>
        <v>0</v>
      </c>
      <c r="X96" s="190">
        <f t="shared" si="31"/>
        <v>0</v>
      </c>
      <c r="Y96" s="190">
        <f t="shared" si="32"/>
        <v>0</v>
      </c>
      <c r="Z96" s="209">
        <f t="shared" si="33"/>
        <v>0</v>
      </c>
      <c r="AA96" s="211"/>
      <c r="AB96" s="211"/>
    </row>
    <row r="97" ht="15.95" customHeight="1" spans="1:28">
      <c r="A97" s="193"/>
      <c r="B97" s="193" t="s">
        <v>145</v>
      </c>
      <c r="C97" s="193"/>
      <c r="D97" s="192" t="s">
        <v>146</v>
      </c>
      <c r="E97" s="190">
        <v>333.06</v>
      </c>
      <c r="F97" s="190">
        <v>333.06</v>
      </c>
      <c r="G97" s="190">
        <v>0</v>
      </c>
      <c r="H97" s="190">
        <v>0</v>
      </c>
      <c r="I97" s="190">
        <v>333.06</v>
      </c>
      <c r="J97" s="190">
        <v>0</v>
      </c>
      <c r="K97" s="190">
        <v>0</v>
      </c>
      <c r="L97" s="190">
        <v>0</v>
      </c>
      <c r="M97" s="190">
        <v>0</v>
      </c>
      <c r="N97" s="190">
        <v>0</v>
      </c>
      <c r="O97" s="190">
        <f t="shared" si="23"/>
        <v>138.775</v>
      </c>
      <c r="P97" s="190">
        <v>0</v>
      </c>
      <c r="Q97" s="190">
        <f t="shared" si="24"/>
        <v>194.285</v>
      </c>
      <c r="R97" s="190">
        <f t="shared" si="25"/>
        <v>194.285</v>
      </c>
      <c r="S97" s="190">
        <f t="shared" si="26"/>
        <v>0</v>
      </c>
      <c r="T97" s="190">
        <f t="shared" si="27"/>
        <v>0</v>
      </c>
      <c r="U97" s="190">
        <f t="shared" si="28"/>
        <v>194.285</v>
      </c>
      <c r="V97" s="190">
        <f t="shared" si="29"/>
        <v>0</v>
      </c>
      <c r="W97" s="190">
        <f t="shared" si="30"/>
        <v>0</v>
      </c>
      <c r="X97" s="190">
        <f t="shared" si="31"/>
        <v>0</v>
      </c>
      <c r="Y97" s="190">
        <f t="shared" si="32"/>
        <v>0</v>
      </c>
      <c r="Z97" s="209">
        <f t="shared" si="33"/>
        <v>0</v>
      </c>
      <c r="AA97" s="211"/>
      <c r="AB97" s="211"/>
    </row>
    <row r="98" ht="15.95" customHeight="1" spans="1:28">
      <c r="A98" s="193"/>
      <c r="B98" s="193"/>
      <c r="C98" s="193" t="s">
        <v>145</v>
      </c>
      <c r="D98" s="192" t="s">
        <v>147</v>
      </c>
      <c r="E98" s="190">
        <v>333.06</v>
      </c>
      <c r="F98" s="190">
        <v>333.06</v>
      </c>
      <c r="G98" s="190">
        <v>0</v>
      </c>
      <c r="H98" s="190">
        <v>0</v>
      </c>
      <c r="I98" s="190">
        <v>333.06</v>
      </c>
      <c r="J98" s="190">
        <v>0</v>
      </c>
      <c r="K98" s="190">
        <v>0</v>
      </c>
      <c r="L98" s="190">
        <v>0</v>
      </c>
      <c r="M98" s="190">
        <v>0</v>
      </c>
      <c r="N98" s="190">
        <v>0</v>
      </c>
      <c r="O98" s="190">
        <f t="shared" si="23"/>
        <v>138.775</v>
      </c>
      <c r="P98" s="190">
        <v>0</v>
      </c>
      <c r="Q98" s="190">
        <f t="shared" si="24"/>
        <v>194.285</v>
      </c>
      <c r="R98" s="190">
        <f t="shared" si="25"/>
        <v>194.285</v>
      </c>
      <c r="S98" s="190">
        <f t="shared" si="26"/>
        <v>0</v>
      </c>
      <c r="T98" s="190">
        <f t="shared" si="27"/>
        <v>0</v>
      </c>
      <c r="U98" s="190">
        <f t="shared" si="28"/>
        <v>194.285</v>
      </c>
      <c r="V98" s="190">
        <f t="shared" si="29"/>
        <v>0</v>
      </c>
      <c r="W98" s="190">
        <f t="shared" si="30"/>
        <v>0</v>
      </c>
      <c r="X98" s="190">
        <f t="shared" si="31"/>
        <v>0</v>
      </c>
      <c r="Y98" s="190">
        <f t="shared" si="32"/>
        <v>0</v>
      </c>
      <c r="Z98" s="209">
        <f t="shared" si="33"/>
        <v>0</v>
      </c>
      <c r="AA98" s="211"/>
      <c r="AB98" s="211"/>
    </row>
    <row r="99" ht="15.95" customHeight="1" spans="1:28">
      <c r="A99" s="193" t="s">
        <v>148</v>
      </c>
      <c r="B99" s="193"/>
      <c r="C99" s="193"/>
      <c r="D99" s="192" t="s">
        <v>149</v>
      </c>
      <c r="E99" s="190">
        <v>109.14</v>
      </c>
      <c r="F99" s="190">
        <v>104.16</v>
      </c>
      <c r="G99" s="190">
        <v>0</v>
      </c>
      <c r="H99" s="190">
        <v>37</v>
      </c>
      <c r="I99" s="190">
        <v>67.16</v>
      </c>
      <c r="J99" s="190">
        <v>4.98</v>
      </c>
      <c r="K99" s="190">
        <v>0</v>
      </c>
      <c r="L99" s="190">
        <v>0</v>
      </c>
      <c r="M99" s="190">
        <v>0</v>
      </c>
      <c r="N99" s="190">
        <v>0</v>
      </c>
      <c r="O99" s="190">
        <f t="shared" si="23"/>
        <v>45.475</v>
      </c>
      <c r="P99" s="190">
        <v>0</v>
      </c>
      <c r="Q99" s="190">
        <f t="shared" si="24"/>
        <v>63.665</v>
      </c>
      <c r="R99" s="190">
        <f t="shared" si="25"/>
        <v>60.76</v>
      </c>
      <c r="S99" s="190">
        <f t="shared" si="26"/>
        <v>0</v>
      </c>
      <c r="T99" s="190">
        <f t="shared" si="27"/>
        <v>21.5833333333333</v>
      </c>
      <c r="U99" s="190">
        <f t="shared" si="28"/>
        <v>39.1766666666667</v>
      </c>
      <c r="V99" s="190">
        <f t="shared" si="29"/>
        <v>2.905</v>
      </c>
      <c r="W99" s="190">
        <f t="shared" si="30"/>
        <v>0</v>
      </c>
      <c r="X99" s="190">
        <f t="shared" si="31"/>
        <v>0</v>
      </c>
      <c r="Y99" s="190">
        <f t="shared" si="32"/>
        <v>0</v>
      </c>
      <c r="Z99" s="209">
        <f t="shared" si="33"/>
        <v>0</v>
      </c>
      <c r="AA99" s="211"/>
      <c r="AB99" s="211"/>
    </row>
    <row r="100" ht="15.95" customHeight="1" spans="1:28">
      <c r="A100" s="193"/>
      <c r="B100" s="193" t="s">
        <v>155</v>
      </c>
      <c r="C100" s="193"/>
      <c r="D100" s="192" t="s">
        <v>156</v>
      </c>
      <c r="E100" s="190">
        <v>41.98</v>
      </c>
      <c r="F100" s="190">
        <v>37</v>
      </c>
      <c r="G100" s="190">
        <v>0</v>
      </c>
      <c r="H100" s="190">
        <v>37</v>
      </c>
      <c r="I100" s="190">
        <v>0</v>
      </c>
      <c r="J100" s="190">
        <v>4.98</v>
      </c>
      <c r="K100" s="190">
        <v>0</v>
      </c>
      <c r="L100" s="190">
        <v>0</v>
      </c>
      <c r="M100" s="190">
        <v>0</v>
      </c>
      <c r="N100" s="190">
        <v>0</v>
      </c>
      <c r="O100" s="190">
        <f t="shared" si="23"/>
        <v>17.4916666666667</v>
      </c>
      <c r="P100" s="190">
        <v>0</v>
      </c>
      <c r="Q100" s="190">
        <f t="shared" si="24"/>
        <v>24.4883333333333</v>
      </c>
      <c r="R100" s="190">
        <f t="shared" si="25"/>
        <v>21.5833333333333</v>
      </c>
      <c r="S100" s="190">
        <f t="shared" si="26"/>
        <v>0</v>
      </c>
      <c r="T100" s="190">
        <f t="shared" si="27"/>
        <v>21.5833333333333</v>
      </c>
      <c r="U100" s="190">
        <f t="shared" si="28"/>
        <v>0</v>
      </c>
      <c r="V100" s="190">
        <f t="shared" si="29"/>
        <v>2.905</v>
      </c>
      <c r="W100" s="190">
        <f t="shared" si="30"/>
        <v>0</v>
      </c>
      <c r="X100" s="190">
        <f t="shared" si="31"/>
        <v>0</v>
      </c>
      <c r="Y100" s="190">
        <f t="shared" si="32"/>
        <v>0</v>
      </c>
      <c r="Z100" s="209">
        <f t="shared" si="33"/>
        <v>0</v>
      </c>
      <c r="AA100" s="211"/>
      <c r="AB100" s="211"/>
    </row>
    <row r="101" ht="15.95" customHeight="1" spans="1:28">
      <c r="A101" s="193"/>
      <c r="B101" s="193"/>
      <c r="C101" s="193" t="s">
        <v>155</v>
      </c>
      <c r="D101" s="192" t="s">
        <v>157</v>
      </c>
      <c r="E101" s="190">
        <v>41.98</v>
      </c>
      <c r="F101" s="190">
        <v>37</v>
      </c>
      <c r="G101" s="190">
        <v>0</v>
      </c>
      <c r="H101" s="190">
        <v>37</v>
      </c>
      <c r="I101" s="190">
        <v>0</v>
      </c>
      <c r="J101" s="190">
        <v>4.98</v>
      </c>
      <c r="K101" s="190">
        <v>0</v>
      </c>
      <c r="L101" s="190">
        <v>0</v>
      </c>
      <c r="M101" s="190">
        <v>0</v>
      </c>
      <c r="N101" s="190">
        <v>0</v>
      </c>
      <c r="O101" s="190">
        <f t="shared" si="23"/>
        <v>17.4916666666667</v>
      </c>
      <c r="P101" s="190">
        <v>0</v>
      </c>
      <c r="Q101" s="190">
        <f t="shared" si="24"/>
        <v>24.4883333333333</v>
      </c>
      <c r="R101" s="190">
        <f t="shared" si="25"/>
        <v>21.5833333333333</v>
      </c>
      <c r="S101" s="190">
        <f t="shared" si="26"/>
        <v>0</v>
      </c>
      <c r="T101" s="190">
        <f t="shared" si="27"/>
        <v>21.5833333333333</v>
      </c>
      <c r="U101" s="190">
        <f t="shared" si="28"/>
        <v>0</v>
      </c>
      <c r="V101" s="190">
        <f t="shared" si="29"/>
        <v>2.905</v>
      </c>
      <c r="W101" s="190">
        <f t="shared" si="30"/>
        <v>0</v>
      </c>
      <c r="X101" s="190">
        <f t="shared" si="31"/>
        <v>0</v>
      </c>
      <c r="Y101" s="190">
        <f t="shared" si="32"/>
        <v>0</v>
      </c>
      <c r="Z101" s="209">
        <f t="shared" si="33"/>
        <v>0</v>
      </c>
      <c r="AA101" s="211"/>
      <c r="AB101" s="211"/>
    </row>
    <row r="102" ht="15.95" customHeight="1" spans="1:28">
      <c r="A102" s="193"/>
      <c r="B102" s="193" t="s">
        <v>123</v>
      </c>
      <c r="C102" s="193"/>
      <c r="D102" s="192" t="s">
        <v>173</v>
      </c>
      <c r="E102" s="190">
        <v>67.16</v>
      </c>
      <c r="F102" s="190">
        <v>67.16</v>
      </c>
      <c r="G102" s="190">
        <v>0</v>
      </c>
      <c r="H102" s="190">
        <v>0</v>
      </c>
      <c r="I102" s="190">
        <v>67.16</v>
      </c>
      <c r="J102" s="190">
        <v>0</v>
      </c>
      <c r="K102" s="190">
        <v>0</v>
      </c>
      <c r="L102" s="190">
        <v>0</v>
      </c>
      <c r="M102" s="190">
        <v>0</v>
      </c>
      <c r="N102" s="190">
        <v>0</v>
      </c>
      <c r="O102" s="190">
        <f t="shared" si="23"/>
        <v>27.9833333333333</v>
      </c>
      <c r="P102" s="190">
        <v>0</v>
      </c>
      <c r="Q102" s="190">
        <f t="shared" si="24"/>
        <v>39.1766666666667</v>
      </c>
      <c r="R102" s="190">
        <f t="shared" si="25"/>
        <v>39.1766666666667</v>
      </c>
      <c r="S102" s="190">
        <f t="shared" si="26"/>
        <v>0</v>
      </c>
      <c r="T102" s="190">
        <f t="shared" si="27"/>
        <v>0</v>
      </c>
      <c r="U102" s="190">
        <f t="shared" si="28"/>
        <v>39.1766666666667</v>
      </c>
      <c r="V102" s="190">
        <f t="shared" si="29"/>
        <v>0</v>
      </c>
      <c r="W102" s="190">
        <f t="shared" si="30"/>
        <v>0</v>
      </c>
      <c r="X102" s="190">
        <f t="shared" si="31"/>
        <v>0</v>
      </c>
      <c r="Y102" s="190">
        <f t="shared" si="32"/>
        <v>0</v>
      </c>
      <c r="Z102" s="209">
        <f t="shared" si="33"/>
        <v>0</v>
      </c>
      <c r="AA102" s="211"/>
      <c r="AB102" s="211"/>
    </row>
    <row r="103" ht="15.95" customHeight="1" spans="1:28">
      <c r="A103" s="193"/>
      <c r="B103" s="193"/>
      <c r="C103" s="193" t="s">
        <v>155</v>
      </c>
      <c r="D103" s="192" t="s">
        <v>185</v>
      </c>
      <c r="E103" s="190">
        <v>67.16</v>
      </c>
      <c r="F103" s="190">
        <v>67.16</v>
      </c>
      <c r="G103" s="190">
        <v>0</v>
      </c>
      <c r="H103" s="190">
        <v>0</v>
      </c>
      <c r="I103" s="190">
        <v>67.16</v>
      </c>
      <c r="J103" s="190">
        <v>0</v>
      </c>
      <c r="K103" s="190">
        <v>0</v>
      </c>
      <c r="L103" s="190">
        <v>0</v>
      </c>
      <c r="M103" s="190">
        <v>0</v>
      </c>
      <c r="N103" s="190">
        <v>0</v>
      </c>
      <c r="O103" s="190">
        <f t="shared" si="23"/>
        <v>27.9833333333333</v>
      </c>
      <c r="P103" s="190">
        <v>0</v>
      </c>
      <c r="Q103" s="190">
        <f t="shared" si="24"/>
        <v>39.1766666666667</v>
      </c>
      <c r="R103" s="190">
        <f t="shared" si="25"/>
        <v>39.1766666666667</v>
      </c>
      <c r="S103" s="190">
        <f t="shared" si="26"/>
        <v>0</v>
      </c>
      <c r="T103" s="190">
        <f t="shared" si="27"/>
        <v>0</v>
      </c>
      <c r="U103" s="190">
        <f t="shared" si="28"/>
        <v>39.1766666666667</v>
      </c>
      <c r="V103" s="190">
        <f t="shared" si="29"/>
        <v>0</v>
      </c>
      <c r="W103" s="190">
        <f t="shared" si="30"/>
        <v>0</v>
      </c>
      <c r="X103" s="190">
        <f t="shared" si="31"/>
        <v>0</v>
      </c>
      <c r="Y103" s="190">
        <f t="shared" si="32"/>
        <v>0</v>
      </c>
      <c r="Z103" s="209">
        <f t="shared" si="33"/>
        <v>0</v>
      </c>
      <c r="AA103" s="211"/>
      <c r="AB103" s="211"/>
    </row>
    <row r="104" ht="15.95" customHeight="1" spans="1:28">
      <c r="A104" s="191"/>
      <c r="B104" s="191"/>
      <c r="C104" s="191"/>
      <c r="D104" s="199" t="s">
        <v>196</v>
      </c>
      <c r="E104" s="190">
        <v>2221.52</v>
      </c>
      <c r="F104" s="190">
        <v>2174.41</v>
      </c>
      <c r="G104" s="190">
        <v>0</v>
      </c>
      <c r="H104" s="190">
        <v>1610.41</v>
      </c>
      <c r="I104" s="190">
        <v>564</v>
      </c>
      <c r="J104" s="190">
        <v>31.37</v>
      </c>
      <c r="K104" s="190">
        <v>0</v>
      </c>
      <c r="L104" s="190">
        <v>0</v>
      </c>
      <c r="M104" s="190">
        <v>0</v>
      </c>
      <c r="N104" s="190">
        <v>15.74</v>
      </c>
      <c r="O104" s="190">
        <f t="shared" si="23"/>
        <v>925.633333333333</v>
      </c>
      <c r="P104" s="190">
        <v>0</v>
      </c>
      <c r="Q104" s="190">
        <f t="shared" si="24"/>
        <v>1295.88666666667</v>
      </c>
      <c r="R104" s="190">
        <f t="shared" si="25"/>
        <v>1268.40583333333</v>
      </c>
      <c r="S104" s="190">
        <f t="shared" si="26"/>
        <v>0</v>
      </c>
      <c r="T104" s="190">
        <f t="shared" si="27"/>
        <v>939.405833333333</v>
      </c>
      <c r="U104" s="190">
        <f t="shared" si="28"/>
        <v>329</v>
      </c>
      <c r="V104" s="190">
        <f t="shared" si="29"/>
        <v>18.2991666666667</v>
      </c>
      <c r="W104" s="190">
        <f t="shared" si="30"/>
        <v>0</v>
      </c>
      <c r="X104" s="190">
        <f t="shared" si="31"/>
        <v>0</v>
      </c>
      <c r="Y104" s="190">
        <f t="shared" si="32"/>
        <v>0</v>
      </c>
      <c r="Z104" s="209">
        <f t="shared" si="33"/>
        <v>9.18166666666667</v>
      </c>
      <c r="AA104" s="211"/>
      <c r="AB104" s="211"/>
    </row>
    <row r="105" ht="15.95" customHeight="1" spans="1:28">
      <c r="A105" s="193" t="s">
        <v>143</v>
      </c>
      <c r="B105" s="193"/>
      <c r="C105" s="193"/>
      <c r="D105" s="192" t="s">
        <v>144</v>
      </c>
      <c r="E105" s="190">
        <v>212.33</v>
      </c>
      <c r="F105" s="190">
        <v>212.33</v>
      </c>
      <c r="G105" s="190">
        <v>0</v>
      </c>
      <c r="H105" s="190">
        <v>0</v>
      </c>
      <c r="I105" s="190">
        <v>212.33</v>
      </c>
      <c r="J105" s="190">
        <v>0</v>
      </c>
      <c r="K105" s="190">
        <v>0</v>
      </c>
      <c r="L105" s="190">
        <v>0</v>
      </c>
      <c r="M105" s="190">
        <v>0</v>
      </c>
      <c r="N105" s="190">
        <v>0</v>
      </c>
      <c r="O105" s="190">
        <f t="shared" si="23"/>
        <v>88.4708333333333</v>
      </c>
      <c r="P105" s="190">
        <v>0</v>
      </c>
      <c r="Q105" s="190">
        <f t="shared" si="24"/>
        <v>123.859166666667</v>
      </c>
      <c r="R105" s="190">
        <f t="shared" si="25"/>
        <v>123.859166666667</v>
      </c>
      <c r="S105" s="190">
        <f t="shared" si="26"/>
        <v>0</v>
      </c>
      <c r="T105" s="190">
        <f t="shared" si="27"/>
        <v>0</v>
      </c>
      <c r="U105" s="190">
        <f t="shared" si="28"/>
        <v>123.859166666667</v>
      </c>
      <c r="V105" s="190">
        <f t="shared" si="29"/>
        <v>0</v>
      </c>
      <c r="W105" s="190">
        <f t="shared" si="30"/>
        <v>0</v>
      </c>
      <c r="X105" s="190">
        <f t="shared" si="31"/>
        <v>0</v>
      </c>
      <c r="Y105" s="190">
        <f t="shared" si="32"/>
        <v>0</v>
      </c>
      <c r="Z105" s="209">
        <f t="shared" si="33"/>
        <v>0</v>
      </c>
      <c r="AA105" s="211"/>
      <c r="AB105" s="211"/>
    </row>
    <row r="106" ht="15.95" customHeight="1" spans="1:28">
      <c r="A106" s="193"/>
      <c r="B106" s="193" t="s">
        <v>145</v>
      </c>
      <c r="C106" s="193"/>
      <c r="D106" s="192" t="s">
        <v>146</v>
      </c>
      <c r="E106" s="190">
        <v>212.33</v>
      </c>
      <c r="F106" s="190">
        <v>212.33</v>
      </c>
      <c r="G106" s="190">
        <v>0</v>
      </c>
      <c r="H106" s="190">
        <v>0</v>
      </c>
      <c r="I106" s="190">
        <v>212.33</v>
      </c>
      <c r="J106" s="190">
        <v>0</v>
      </c>
      <c r="K106" s="190">
        <v>0</v>
      </c>
      <c r="L106" s="190">
        <v>0</v>
      </c>
      <c r="M106" s="190">
        <v>0</v>
      </c>
      <c r="N106" s="190">
        <v>0</v>
      </c>
      <c r="O106" s="190">
        <f t="shared" ref="O106:O121" si="34">E106-Q106</f>
        <v>88.4708333333333</v>
      </c>
      <c r="P106" s="190">
        <v>0</v>
      </c>
      <c r="Q106" s="190">
        <f t="shared" ref="Q106:Q121" si="35">E106/12*7</f>
        <v>123.859166666667</v>
      </c>
      <c r="R106" s="190">
        <f t="shared" si="25"/>
        <v>123.859166666667</v>
      </c>
      <c r="S106" s="190">
        <f t="shared" si="26"/>
        <v>0</v>
      </c>
      <c r="T106" s="190">
        <f t="shared" si="27"/>
        <v>0</v>
      </c>
      <c r="U106" s="190">
        <f t="shared" si="28"/>
        <v>123.859166666667</v>
      </c>
      <c r="V106" s="190">
        <f t="shared" si="29"/>
        <v>0</v>
      </c>
      <c r="W106" s="190">
        <f t="shared" si="30"/>
        <v>0</v>
      </c>
      <c r="X106" s="190">
        <f t="shared" si="31"/>
        <v>0</v>
      </c>
      <c r="Y106" s="190">
        <f t="shared" si="32"/>
        <v>0</v>
      </c>
      <c r="Z106" s="209">
        <f t="shared" si="33"/>
        <v>0</v>
      </c>
      <c r="AA106" s="211"/>
      <c r="AB106" s="211"/>
    </row>
    <row r="107" ht="15.95" customHeight="1" spans="1:28">
      <c r="A107" s="193"/>
      <c r="B107" s="193"/>
      <c r="C107" s="193" t="s">
        <v>145</v>
      </c>
      <c r="D107" s="192" t="s">
        <v>147</v>
      </c>
      <c r="E107" s="190">
        <v>212.33</v>
      </c>
      <c r="F107" s="190">
        <v>212.33</v>
      </c>
      <c r="G107" s="190">
        <v>0</v>
      </c>
      <c r="H107" s="190">
        <v>0</v>
      </c>
      <c r="I107" s="190">
        <v>212.33</v>
      </c>
      <c r="J107" s="190">
        <v>0</v>
      </c>
      <c r="K107" s="190">
        <v>0</v>
      </c>
      <c r="L107" s="190">
        <v>0</v>
      </c>
      <c r="M107" s="190">
        <v>0</v>
      </c>
      <c r="N107" s="190">
        <v>0</v>
      </c>
      <c r="O107" s="190">
        <f t="shared" si="34"/>
        <v>88.4708333333333</v>
      </c>
      <c r="P107" s="190">
        <v>0</v>
      </c>
      <c r="Q107" s="190">
        <f t="shared" si="35"/>
        <v>123.859166666667</v>
      </c>
      <c r="R107" s="190">
        <f t="shared" ref="R107:R121" si="36">F107/12*7</f>
        <v>123.859166666667</v>
      </c>
      <c r="S107" s="190">
        <f t="shared" ref="S107:S121" si="37">G107/12*7</f>
        <v>0</v>
      </c>
      <c r="T107" s="190">
        <f t="shared" ref="T107:T121" si="38">H107/12*7</f>
        <v>0</v>
      </c>
      <c r="U107" s="190">
        <f t="shared" ref="U107:U121" si="39">I107/12*7</f>
        <v>123.859166666667</v>
      </c>
      <c r="V107" s="190">
        <f t="shared" ref="V107:V121" si="40">J107/12*7</f>
        <v>0</v>
      </c>
      <c r="W107" s="190">
        <f t="shared" ref="W107:W121" si="41">K107/12*7</f>
        <v>0</v>
      </c>
      <c r="X107" s="190">
        <f t="shared" ref="X107:X121" si="42">L107/12*7</f>
        <v>0</v>
      </c>
      <c r="Y107" s="190">
        <f t="shared" ref="Y107:Y121" si="43">M107/12*7</f>
        <v>0</v>
      </c>
      <c r="Z107" s="209">
        <f t="shared" ref="Z107:Z121" si="44">N107/12*7</f>
        <v>0</v>
      </c>
      <c r="AA107" s="211"/>
      <c r="AB107" s="211"/>
    </row>
    <row r="108" ht="15.95" customHeight="1" spans="1:28">
      <c r="A108" s="193" t="s">
        <v>148</v>
      </c>
      <c r="B108" s="193"/>
      <c r="C108" s="193"/>
      <c r="D108" s="192" t="s">
        <v>149</v>
      </c>
      <c r="E108" s="190">
        <v>2009.19</v>
      </c>
      <c r="F108" s="190">
        <v>1962.08</v>
      </c>
      <c r="G108" s="190">
        <v>0</v>
      </c>
      <c r="H108" s="190">
        <v>1610.41</v>
      </c>
      <c r="I108" s="190">
        <v>351.67</v>
      </c>
      <c r="J108" s="190">
        <v>31.37</v>
      </c>
      <c r="K108" s="190">
        <v>0</v>
      </c>
      <c r="L108" s="190">
        <v>0</v>
      </c>
      <c r="M108" s="190">
        <v>0</v>
      </c>
      <c r="N108" s="190">
        <v>15.74</v>
      </c>
      <c r="O108" s="190">
        <f t="shared" si="34"/>
        <v>837.1625</v>
      </c>
      <c r="P108" s="190">
        <v>0</v>
      </c>
      <c r="Q108" s="190">
        <f t="shared" si="35"/>
        <v>1172.0275</v>
      </c>
      <c r="R108" s="190">
        <f t="shared" si="36"/>
        <v>1144.54666666667</v>
      </c>
      <c r="S108" s="190">
        <f t="shared" si="37"/>
        <v>0</v>
      </c>
      <c r="T108" s="190">
        <f t="shared" si="38"/>
        <v>939.405833333333</v>
      </c>
      <c r="U108" s="190">
        <f t="shared" si="39"/>
        <v>205.140833333333</v>
      </c>
      <c r="V108" s="190">
        <f t="shared" si="40"/>
        <v>18.2991666666667</v>
      </c>
      <c r="W108" s="190">
        <f t="shared" si="41"/>
        <v>0</v>
      </c>
      <c r="X108" s="190">
        <f t="shared" si="42"/>
        <v>0</v>
      </c>
      <c r="Y108" s="190">
        <f t="shared" si="43"/>
        <v>0</v>
      </c>
      <c r="Z108" s="209">
        <f t="shared" si="44"/>
        <v>9.18166666666667</v>
      </c>
      <c r="AA108" s="211"/>
      <c r="AB108" s="211"/>
    </row>
    <row r="109" ht="15.95" customHeight="1" spans="1:28">
      <c r="A109" s="193"/>
      <c r="B109" s="193" t="s">
        <v>162</v>
      </c>
      <c r="C109" s="193"/>
      <c r="D109" s="192" t="s">
        <v>163</v>
      </c>
      <c r="E109" s="190">
        <v>1886.43</v>
      </c>
      <c r="F109" s="190">
        <v>1839.32</v>
      </c>
      <c r="G109" s="190">
        <v>0</v>
      </c>
      <c r="H109" s="190">
        <v>1610.41</v>
      </c>
      <c r="I109" s="190">
        <v>228.91</v>
      </c>
      <c r="J109" s="190">
        <v>31.37</v>
      </c>
      <c r="K109" s="190">
        <v>0</v>
      </c>
      <c r="L109" s="190">
        <v>0</v>
      </c>
      <c r="M109" s="190">
        <v>0</v>
      </c>
      <c r="N109" s="190">
        <v>15.74</v>
      </c>
      <c r="O109" s="190">
        <f t="shared" si="34"/>
        <v>786.0125</v>
      </c>
      <c r="P109" s="190">
        <v>0</v>
      </c>
      <c r="Q109" s="190">
        <f t="shared" si="35"/>
        <v>1100.4175</v>
      </c>
      <c r="R109" s="190">
        <f t="shared" si="36"/>
        <v>1072.93666666667</v>
      </c>
      <c r="S109" s="190">
        <f t="shared" si="37"/>
        <v>0</v>
      </c>
      <c r="T109" s="190">
        <f t="shared" si="38"/>
        <v>939.405833333333</v>
      </c>
      <c r="U109" s="190">
        <f t="shared" si="39"/>
        <v>133.530833333333</v>
      </c>
      <c r="V109" s="190">
        <f t="shared" si="40"/>
        <v>18.2991666666667</v>
      </c>
      <c r="W109" s="190">
        <f t="shared" si="41"/>
        <v>0</v>
      </c>
      <c r="X109" s="190">
        <f t="shared" si="42"/>
        <v>0</v>
      </c>
      <c r="Y109" s="190">
        <f t="shared" si="43"/>
        <v>0</v>
      </c>
      <c r="Z109" s="209">
        <f t="shared" si="44"/>
        <v>9.18166666666667</v>
      </c>
      <c r="AA109" s="211"/>
      <c r="AB109" s="211"/>
    </row>
    <row r="110" ht="15.95" customHeight="1" spans="1:28">
      <c r="A110" s="193"/>
      <c r="B110" s="193"/>
      <c r="C110" s="193" t="s">
        <v>159</v>
      </c>
      <c r="D110" s="192" t="s">
        <v>197</v>
      </c>
      <c r="E110" s="190">
        <v>1886.43</v>
      </c>
      <c r="F110" s="190">
        <v>1839.32</v>
      </c>
      <c r="G110" s="190">
        <v>0</v>
      </c>
      <c r="H110" s="190">
        <v>1610.41</v>
      </c>
      <c r="I110" s="190">
        <v>228.91</v>
      </c>
      <c r="J110" s="190">
        <v>31.37</v>
      </c>
      <c r="K110" s="190">
        <v>0</v>
      </c>
      <c r="L110" s="190">
        <v>0</v>
      </c>
      <c r="M110" s="190">
        <v>0</v>
      </c>
      <c r="N110" s="190">
        <v>15.74</v>
      </c>
      <c r="O110" s="190">
        <f t="shared" si="34"/>
        <v>786.0125</v>
      </c>
      <c r="P110" s="190">
        <v>0</v>
      </c>
      <c r="Q110" s="190">
        <f t="shared" si="35"/>
        <v>1100.4175</v>
      </c>
      <c r="R110" s="190">
        <f t="shared" si="36"/>
        <v>1072.93666666667</v>
      </c>
      <c r="S110" s="190">
        <f t="shared" si="37"/>
        <v>0</v>
      </c>
      <c r="T110" s="190">
        <f t="shared" si="38"/>
        <v>939.405833333333</v>
      </c>
      <c r="U110" s="190">
        <f t="shared" si="39"/>
        <v>133.530833333333</v>
      </c>
      <c r="V110" s="190">
        <f t="shared" si="40"/>
        <v>18.2991666666667</v>
      </c>
      <c r="W110" s="190">
        <f t="shared" si="41"/>
        <v>0</v>
      </c>
      <c r="X110" s="190">
        <f t="shared" si="42"/>
        <v>0</v>
      </c>
      <c r="Y110" s="190">
        <f t="shared" si="43"/>
        <v>0</v>
      </c>
      <c r="Z110" s="209">
        <f t="shared" si="44"/>
        <v>9.18166666666667</v>
      </c>
      <c r="AA110" s="211"/>
      <c r="AB110" s="211"/>
    </row>
    <row r="111" ht="15.95" customHeight="1" spans="1:28">
      <c r="A111" s="193"/>
      <c r="B111" s="193" t="s">
        <v>123</v>
      </c>
      <c r="C111" s="193"/>
      <c r="D111" s="192" t="s">
        <v>173</v>
      </c>
      <c r="E111" s="190">
        <v>122.76</v>
      </c>
      <c r="F111" s="190">
        <v>122.76</v>
      </c>
      <c r="G111" s="190">
        <v>0</v>
      </c>
      <c r="H111" s="190">
        <v>0</v>
      </c>
      <c r="I111" s="190">
        <v>122.76</v>
      </c>
      <c r="J111" s="190">
        <v>0</v>
      </c>
      <c r="K111" s="190">
        <v>0</v>
      </c>
      <c r="L111" s="190">
        <v>0</v>
      </c>
      <c r="M111" s="190">
        <v>0</v>
      </c>
      <c r="N111" s="190">
        <v>0</v>
      </c>
      <c r="O111" s="190">
        <f t="shared" si="34"/>
        <v>51.15</v>
      </c>
      <c r="P111" s="190">
        <v>0</v>
      </c>
      <c r="Q111" s="190">
        <f t="shared" si="35"/>
        <v>71.61</v>
      </c>
      <c r="R111" s="190">
        <f t="shared" si="36"/>
        <v>71.61</v>
      </c>
      <c r="S111" s="190">
        <f t="shared" si="37"/>
        <v>0</v>
      </c>
      <c r="T111" s="190">
        <f t="shared" si="38"/>
        <v>0</v>
      </c>
      <c r="U111" s="190">
        <f t="shared" si="39"/>
        <v>71.61</v>
      </c>
      <c r="V111" s="190">
        <f t="shared" si="40"/>
        <v>0</v>
      </c>
      <c r="W111" s="190">
        <f t="shared" si="41"/>
        <v>0</v>
      </c>
      <c r="X111" s="190">
        <f t="shared" si="42"/>
        <v>0</v>
      </c>
      <c r="Y111" s="190">
        <f t="shared" si="43"/>
        <v>0</v>
      </c>
      <c r="Z111" s="209">
        <f t="shared" si="44"/>
        <v>0</v>
      </c>
      <c r="AA111" s="211"/>
      <c r="AB111" s="211"/>
    </row>
    <row r="112" ht="15.95" customHeight="1" spans="1:28">
      <c r="A112" s="193"/>
      <c r="B112" s="193"/>
      <c r="C112" s="193" t="s">
        <v>155</v>
      </c>
      <c r="D112" s="192" t="s">
        <v>185</v>
      </c>
      <c r="E112" s="190">
        <v>122.76</v>
      </c>
      <c r="F112" s="190">
        <v>122.76</v>
      </c>
      <c r="G112" s="190">
        <v>0</v>
      </c>
      <c r="H112" s="190">
        <v>0</v>
      </c>
      <c r="I112" s="190">
        <v>122.76</v>
      </c>
      <c r="J112" s="190">
        <v>0</v>
      </c>
      <c r="K112" s="190">
        <v>0</v>
      </c>
      <c r="L112" s="190">
        <v>0</v>
      </c>
      <c r="M112" s="190">
        <v>0</v>
      </c>
      <c r="N112" s="190">
        <v>0</v>
      </c>
      <c r="O112" s="190">
        <f t="shared" si="34"/>
        <v>51.15</v>
      </c>
      <c r="P112" s="190">
        <v>0</v>
      </c>
      <c r="Q112" s="190">
        <f t="shared" si="35"/>
        <v>71.61</v>
      </c>
      <c r="R112" s="190">
        <f t="shared" si="36"/>
        <v>71.61</v>
      </c>
      <c r="S112" s="190">
        <f t="shared" si="37"/>
        <v>0</v>
      </c>
      <c r="T112" s="190">
        <f t="shared" si="38"/>
        <v>0</v>
      </c>
      <c r="U112" s="190">
        <f t="shared" si="39"/>
        <v>71.61</v>
      </c>
      <c r="V112" s="190">
        <f t="shared" si="40"/>
        <v>0</v>
      </c>
      <c r="W112" s="190">
        <f t="shared" si="41"/>
        <v>0</v>
      </c>
      <c r="X112" s="190">
        <f t="shared" si="42"/>
        <v>0</v>
      </c>
      <c r="Y112" s="190">
        <f t="shared" si="43"/>
        <v>0</v>
      </c>
      <c r="Z112" s="209">
        <f t="shared" si="44"/>
        <v>0</v>
      </c>
      <c r="AA112" s="211"/>
      <c r="AB112" s="211"/>
    </row>
    <row r="113" ht="15.95" customHeight="1" spans="1:28">
      <c r="A113" s="191"/>
      <c r="B113" s="191"/>
      <c r="C113" s="191"/>
      <c r="D113" s="192" t="s">
        <v>198</v>
      </c>
      <c r="E113" s="190">
        <v>199.98</v>
      </c>
      <c r="F113" s="190">
        <v>184.25</v>
      </c>
      <c r="G113" s="190">
        <v>0</v>
      </c>
      <c r="H113" s="190">
        <v>140.23</v>
      </c>
      <c r="I113" s="190">
        <v>44.02</v>
      </c>
      <c r="J113" s="190">
        <v>15.69</v>
      </c>
      <c r="K113" s="190">
        <v>0</v>
      </c>
      <c r="L113" s="190">
        <v>3.9</v>
      </c>
      <c r="M113" s="190">
        <v>0</v>
      </c>
      <c r="N113" s="190">
        <v>0.04</v>
      </c>
      <c r="O113" s="190">
        <f t="shared" si="34"/>
        <v>83.325</v>
      </c>
      <c r="P113" s="190">
        <v>0</v>
      </c>
      <c r="Q113" s="190">
        <f t="shared" si="35"/>
        <v>116.655</v>
      </c>
      <c r="R113" s="190">
        <f t="shared" si="36"/>
        <v>107.479166666667</v>
      </c>
      <c r="S113" s="190">
        <f t="shared" si="37"/>
        <v>0</v>
      </c>
      <c r="T113" s="190">
        <f t="shared" si="38"/>
        <v>81.8008333333333</v>
      </c>
      <c r="U113" s="190">
        <f t="shared" si="39"/>
        <v>25.6783333333333</v>
      </c>
      <c r="V113" s="190">
        <f t="shared" si="40"/>
        <v>9.1525</v>
      </c>
      <c r="W113" s="190">
        <f t="shared" si="41"/>
        <v>0</v>
      </c>
      <c r="X113" s="190">
        <f t="shared" si="42"/>
        <v>2.275</v>
      </c>
      <c r="Y113" s="190">
        <f t="shared" si="43"/>
        <v>0</v>
      </c>
      <c r="Z113" s="209">
        <f t="shared" si="44"/>
        <v>0.0233333333333333</v>
      </c>
      <c r="AA113" s="211"/>
      <c r="AB113" s="211"/>
    </row>
    <row r="114" ht="15.95" customHeight="1" spans="1:28">
      <c r="A114" s="193" t="s">
        <v>143</v>
      </c>
      <c r="B114" s="193"/>
      <c r="C114" s="193"/>
      <c r="D114" s="192" t="s">
        <v>144</v>
      </c>
      <c r="E114" s="190">
        <v>18.14</v>
      </c>
      <c r="F114" s="190">
        <v>18.14</v>
      </c>
      <c r="G114" s="190">
        <v>0</v>
      </c>
      <c r="H114" s="190">
        <v>0</v>
      </c>
      <c r="I114" s="190">
        <v>18.14</v>
      </c>
      <c r="J114" s="190">
        <v>0</v>
      </c>
      <c r="K114" s="190">
        <v>0</v>
      </c>
      <c r="L114" s="190">
        <v>0</v>
      </c>
      <c r="M114" s="190">
        <v>0</v>
      </c>
      <c r="N114" s="190">
        <v>0</v>
      </c>
      <c r="O114" s="190">
        <f t="shared" si="34"/>
        <v>7.55833333333333</v>
      </c>
      <c r="P114" s="190">
        <v>0</v>
      </c>
      <c r="Q114" s="190">
        <f t="shared" si="35"/>
        <v>10.5816666666667</v>
      </c>
      <c r="R114" s="190">
        <f t="shared" si="36"/>
        <v>10.5816666666667</v>
      </c>
      <c r="S114" s="190">
        <f t="shared" si="37"/>
        <v>0</v>
      </c>
      <c r="T114" s="190">
        <f t="shared" si="38"/>
        <v>0</v>
      </c>
      <c r="U114" s="190">
        <f t="shared" si="39"/>
        <v>10.5816666666667</v>
      </c>
      <c r="V114" s="190">
        <f t="shared" si="40"/>
        <v>0</v>
      </c>
      <c r="W114" s="190">
        <f t="shared" si="41"/>
        <v>0</v>
      </c>
      <c r="X114" s="190">
        <f t="shared" si="42"/>
        <v>0</v>
      </c>
      <c r="Y114" s="190">
        <f t="shared" si="43"/>
        <v>0</v>
      </c>
      <c r="Z114" s="209">
        <f t="shared" si="44"/>
        <v>0</v>
      </c>
      <c r="AA114" s="211"/>
      <c r="AB114" s="211"/>
    </row>
    <row r="115" ht="15.95" customHeight="1" spans="1:28">
      <c r="A115" s="193"/>
      <c r="B115" s="193" t="s">
        <v>145</v>
      </c>
      <c r="C115" s="193"/>
      <c r="D115" s="192" t="s">
        <v>146</v>
      </c>
      <c r="E115" s="190">
        <v>18.14</v>
      </c>
      <c r="F115" s="190">
        <v>18.14</v>
      </c>
      <c r="G115" s="190">
        <v>0</v>
      </c>
      <c r="H115" s="190">
        <v>0</v>
      </c>
      <c r="I115" s="190">
        <v>18.14</v>
      </c>
      <c r="J115" s="190">
        <v>0</v>
      </c>
      <c r="K115" s="190">
        <v>0</v>
      </c>
      <c r="L115" s="190">
        <v>0</v>
      </c>
      <c r="M115" s="190">
        <v>0</v>
      </c>
      <c r="N115" s="190">
        <v>0</v>
      </c>
      <c r="O115" s="190">
        <f t="shared" si="34"/>
        <v>7.55833333333333</v>
      </c>
      <c r="P115" s="190">
        <v>0</v>
      </c>
      <c r="Q115" s="190">
        <f t="shared" si="35"/>
        <v>10.5816666666667</v>
      </c>
      <c r="R115" s="190">
        <f t="shared" si="36"/>
        <v>10.5816666666667</v>
      </c>
      <c r="S115" s="190">
        <f t="shared" si="37"/>
        <v>0</v>
      </c>
      <c r="T115" s="190">
        <f t="shared" si="38"/>
        <v>0</v>
      </c>
      <c r="U115" s="190">
        <f t="shared" si="39"/>
        <v>10.5816666666667</v>
      </c>
      <c r="V115" s="190">
        <f t="shared" si="40"/>
        <v>0</v>
      </c>
      <c r="W115" s="190">
        <f t="shared" si="41"/>
        <v>0</v>
      </c>
      <c r="X115" s="190">
        <f t="shared" si="42"/>
        <v>0</v>
      </c>
      <c r="Y115" s="190">
        <f t="shared" si="43"/>
        <v>0</v>
      </c>
      <c r="Z115" s="209">
        <f t="shared" si="44"/>
        <v>0</v>
      </c>
      <c r="AA115" s="211"/>
      <c r="AB115" s="211"/>
    </row>
    <row r="116" ht="15.95" customHeight="1" spans="1:28">
      <c r="A116" s="193"/>
      <c r="B116" s="193"/>
      <c r="C116" s="193" t="s">
        <v>145</v>
      </c>
      <c r="D116" s="192" t="s">
        <v>147</v>
      </c>
      <c r="E116" s="190">
        <v>18.14</v>
      </c>
      <c r="F116" s="190">
        <v>18.14</v>
      </c>
      <c r="G116" s="190">
        <v>0</v>
      </c>
      <c r="H116" s="190">
        <v>0</v>
      </c>
      <c r="I116" s="190">
        <v>18.14</v>
      </c>
      <c r="J116" s="190">
        <v>0</v>
      </c>
      <c r="K116" s="190">
        <v>0</v>
      </c>
      <c r="L116" s="190">
        <v>0</v>
      </c>
      <c r="M116" s="190">
        <v>0</v>
      </c>
      <c r="N116" s="190">
        <v>0</v>
      </c>
      <c r="O116" s="190">
        <f t="shared" si="34"/>
        <v>7.55833333333333</v>
      </c>
      <c r="P116" s="190">
        <v>0</v>
      </c>
      <c r="Q116" s="190">
        <f t="shared" si="35"/>
        <v>10.5816666666667</v>
      </c>
      <c r="R116" s="190">
        <f t="shared" si="36"/>
        <v>10.5816666666667</v>
      </c>
      <c r="S116" s="190">
        <f t="shared" si="37"/>
        <v>0</v>
      </c>
      <c r="T116" s="190">
        <f t="shared" si="38"/>
        <v>0</v>
      </c>
      <c r="U116" s="190">
        <f t="shared" si="39"/>
        <v>10.5816666666667</v>
      </c>
      <c r="V116" s="190">
        <f t="shared" si="40"/>
        <v>0</v>
      </c>
      <c r="W116" s="190">
        <f t="shared" si="41"/>
        <v>0</v>
      </c>
      <c r="X116" s="190">
        <f t="shared" si="42"/>
        <v>0</v>
      </c>
      <c r="Y116" s="190">
        <f t="shared" si="43"/>
        <v>0</v>
      </c>
      <c r="Z116" s="209">
        <f t="shared" si="44"/>
        <v>0</v>
      </c>
      <c r="AA116" s="211"/>
      <c r="AB116" s="211"/>
    </row>
    <row r="117" ht="15.95" customHeight="1" spans="1:28">
      <c r="A117" s="193" t="s">
        <v>148</v>
      </c>
      <c r="B117" s="193"/>
      <c r="C117" s="193"/>
      <c r="D117" s="192" t="s">
        <v>149</v>
      </c>
      <c r="E117" s="190">
        <v>181.84</v>
      </c>
      <c r="F117" s="190">
        <v>166.11</v>
      </c>
      <c r="G117" s="190">
        <v>0</v>
      </c>
      <c r="H117" s="190">
        <v>140.23</v>
      </c>
      <c r="I117" s="190">
        <v>25.88</v>
      </c>
      <c r="J117" s="190">
        <v>15.69</v>
      </c>
      <c r="K117" s="190">
        <v>0</v>
      </c>
      <c r="L117" s="190">
        <v>3.9</v>
      </c>
      <c r="M117" s="190">
        <v>0</v>
      </c>
      <c r="N117" s="190">
        <v>0.04</v>
      </c>
      <c r="O117" s="190">
        <f t="shared" si="34"/>
        <v>75.7666666666667</v>
      </c>
      <c r="P117" s="190">
        <v>0</v>
      </c>
      <c r="Q117" s="190">
        <f t="shared" si="35"/>
        <v>106.073333333333</v>
      </c>
      <c r="R117" s="190">
        <f t="shared" si="36"/>
        <v>96.8975</v>
      </c>
      <c r="S117" s="190">
        <f t="shared" si="37"/>
        <v>0</v>
      </c>
      <c r="T117" s="190">
        <f t="shared" si="38"/>
        <v>81.8008333333333</v>
      </c>
      <c r="U117" s="190">
        <f t="shared" si="39"/>
        <v>15.0966666666667</v>
      </c>
      <c r="V117" s="190">
        <f t="shared" si="40"/>
        <v>9.1525</v>
      </c>
      <c r="W117" s="190">
        <f t="shared" si="41"/>
        <v>0</v>
      </c>
      <c r="X117" s="190">
        <f t="shared" si="42"/>
        <v>2.275</v>
      </c>
      <c r="Y117" s="190">
        <f t="shared" si="43"/>
        <v>0</v>
      </c>
      <c r="Z117" s="209">
        <f t="shared" si="44"/>
        <v>0.0233333333333333</v>
      </c>
      <c r="AA117" s="211"/>
      <c r="AB117" s="211"/>
    </row>
    <row r="118" ht="15.95" customHeight="1" spans="1:28">
      <c r="A118" s="193"/>
      <c r="B118" s="193" t="s">
        <v>169</v>
      </c>
      <c r="C118" s="193"/>
      <c r="D118" s="192" t="s">
        <v>170</v>
      </c>
      <c r="E118" s="190">
        <v>171.3</v>
      </c>
      <c r="F118" s="190">
        <v>155.57</v>
      </c>
      <c r="G118" s="190">
        <v>0</v>
      </c>
      <c r="H118" s="190">
        <v>140.23</v>
      </c>
      <c r="I118" s="190">
        <v>15.34</v>
      </c>
      <c r="J118" s="190">
        <v>15.69</v>
      </c>
      <c r="K118" s="190">
        <v>0</v>
      </c>
      <c r="L118" s="190">
        <v>3.9</v>
      </c>
      <c r="M118" s="190">
        <v>0</v>
      </c>
      <c r="N118" s="190">
        <v>0.04</v>
      </c>
      <c r="O118" s="190">
        <f t="shared" si="34"/>
        <v>71.375</v>
      </c>
      <c r="P118" s="190">
        <v>0</v>
      </c>
      <c r="Q118" s="190">
        <f t="shared" si="35"/>
        <v>99.925</v>
      </c>
      <c r="R118" s="190">
        <f t="shared" si="36"/>
        <v>90.7491666666667</v>
      </c>
      <c r="S118" s="190">
        <f t="shared" si="37"/>
        <v>0</v>
      </c>
      <c r="T118" s="190">
        <f t="shared" si="38"/>
        <v>81.8008333333333</v>
      </c>
      <c r="U118" s="190">
        <f t="shared" si="39"/>
        <v>8.94833333333333</v>
      </c>
      <c r="V118" s="190">
        <f t="shared" si="40"/>
        <v>9.1525</v>
      </c>
      <c r="W118" s="190">
        <f t="shared" si="41"/>
        <v>0</v>
      </c>
      <c r="X118" s="190">
        <f t="shared" si="42"/>
        <v>2.275</v>
      </c>
      <c r="Y118" s="190">
        <f t="shared" si="43"/>
        <v>0</v>
      </c>
      <c r="Z118" s="209">
        <f t="shared" si="44"/>
        <v>0.0233333333333333</v>
      </c>
      <c r="AA118" s="211"/>
      <c r="AB118" s="211"/>
    </row>
    <row r="119" ht="15.95" customHeight="1" spans="1:28">
      <c r="A119" s="193"/>
      <c r="B119" s="193"/>
      <c r="C119" s="193" t="s">
        <v>128</v>
      </c>
      <c r="D119" s="192" t="s">
        <v>199</v>
      </c>
      <c r="E119" s="190">
        <v>171.3</v>
      </c>
      <c r="F119" s="190">
        <v>155.57</v>
      </c>
      <c r="G119" s="190">
        <v>0</v>
      </c>
      <c r="H119" s="190">
        <v>140.23</v>
      </c>
      <c r="I119" s="190">
        <v>15.34</v>
      </c>
      <c r="J119" s="190">
        <v>15.69</v>
      </c>
      <c r="K119" s="190">
        <v>0</v>
      </c>
      <c r="L119" s="190">
        <v>3.9</v>
      </c>
      <c r="M119" s="190">
        <v>0</v>
      </c>
      <c r="N119" s="190">
        <v>0.04</v>
      </c>
      <c r="O119" s="190">
        <f t="shared" si="34"/>
        <v>71.375</v>
      </c>
      <c r="P119" s="190">
        <v>0</v>
      </c>
      <c r="Q119" s="190">
        <f t="shared" si="35"/>
        <v>99.925</v>
      </c>
      <c r="R119" s="190">
        <f t="shared" si="36"/>
        <v>90.7491666666667</v>
      </c>
      <c r="S119" s="190">
        <f t="shared" si="37"/>
        <v>0</v>
      </c>
      <c r="T119" s="190">
        <f t="shared" si="38"/>
        <v>81.8008333333333</v>
      </c>
      <c r="U119" s="190">
        <f t="shared" si="39"/>
        <v>8.94833333333333</v>
      </c>
      <c r="V119" s="190">
        <f t="shared" si="40"/>
        <v>9.1525</v>
      </c>
      <c r="W119" s="190">
        <f t="shared" si="41"/>
        <v>0</v>
      </c>
      <c r="X119" s="190">
        <f t="shared" si="42"/>
        <v>2.275</v>
      </c>
      <c r="Y119" s="190">
        <f t="shared" si="43"/>
        <v>0</v>
      </c>
      <c r="Z119" s="209">
        <f t="shared" si="44"/>
        <v>0.0233333333333333</v>
      </c>
      <c r="AA119" s="211"/>
      <c r="AB119" s="211"/>
    </row>
    <row r="120" ht="15.95" customHeight="1" spans="1:28">
      <c r="A120" s="193"/>
      <c r="B120" s="193" t="s">
        <v>123</v>
      </c>
      <c r="C120" s="193"/>
      <c r="D120" s="192" t="s">
        <v>173</v>
      </c>
      <c r="E120" s="190">
        <v>10.54</v>
      </c>
      <c r="F120" s="190">
        <v>10.54</v>
      </c>
      <c r="G120" s="190">
        <v>0</v>
      </c>
      <c r="H120" s="190">
        <v>0</v>
      </c>
      <c r="I120" s="190">
        <v>10.54</v>
      </c>
      <c r="J120" s="190">
        <v>0</v>
      </c>
      <c r="K120" s="190">
        <v>0</v>
      </c>
      <c r="L120" s="190">
        <v>0</v>
      </c>
      <c r="M120" s="190">
        <v>0</v>
      </c>
      <c r="N120" s="190">
        <v>0</v>
      </c>
      <c r="O120" s="190">
        <f t="shared" si="34"/>
        <v>4.39166666666667</v>
      </c>
      <c r="P120" s="190">
        <v>0</v>
      </c>
      <c r="Q120" s="190">
        <f t="shared" si="35"/>
        <v>6.14833333333333</v>
      </c>
      <c r="R120" s="190">
        <f t="shared" si="36"/>
        <v>6.14833333333333</v>
      </c>
      <c r="S120" s="190">
        <f t="shared" si="37"/>
        <v>0</v>
      </c>
      <c r="T120" s="190">
        <f t="shared" si="38"/>
        <v>0</v>
      </c>
      <c r="U120" s="190">
        <f t="shared" si="39"/>
        <v>6.14833333333333</v>
      </c>
      <c r="V120" s="190">
        <f t="shared" si="40"/>
        <v>0</v>
      </c>
      <c r="W120" s="190">
        <f t="shared" si="41"/>
        <v>0</v>
      </c>
      <c r="X120" s="190">
        <f t="shared" si="42"/>
        <v>0</v>
      </c>
      <c r="Y120" s="190">
        <f t="shared" si="43"/>
        <v>0</v>
      </c>
      <c r="Z120" s="209">
        <f t="shared" si="44"/>
        <v>0</v>
      </c>
      <c r="AA120" s="211"/>
      <c r="AB120" s="211"/>
    </row>
    <row r="121" ht="15.95" customHeight="1" spans="1:28">
      <c r="A121" s="193"/>
      <c r="B121" s="193"/>
      <c r="C121" s="193" t="s">
        <v>155</v>
      </c>
      <c r="D121" s="192" t="s">
        <v>185</v>
      </c>
      <c r="E121" s="190">
        <v>10.54</v>
      </c>
      <c r="F121" s="190">
        <v>10.54</v>
      </c>
      <c r="G121" s="190">
        <v>0</v>
      </c>
      <c r="H121" s="190">
        <v>0</v>
      </c>
      <c r="I121" s="190">
        <v>10.54</v>
      </c>
      <c r="J121" s="190">
        <v>0</v>
      </c>
      <c r="K121" s="190">
        <v>0</v>
      </c>
      <c r="L121" s="190">
        <v>0</v>
      </c>
      <c r="M121" s="190">
        <v>0</v>
      </c>
      <c r="N121" s="190">
        <v>0</v>
      </c>
      <c r="O121" s="190">
        <f t="shared" si="34"/>
        <v>4.39166666666667</v>
      </c>
      <c r="P121" s="190">
        <v>0</v>
      </c>
      <c r="Q121" s="190">
        <f t="shared" si="35"/>
        <v>6.14833333333333</v>
      </c>
      <c r="R121" s="190">
        <f t="shared" si="36"/>
        <v>6.14833333333333</v>
      </c>
      <c r="S121" s="190">
        <f t="shared" si="37"/>
        <v>0</v>
      </c>
      <c r="T121" s="190">
        <f t="shared" si="38"/>
        <v>0</v>
      </c>
      <c r="U121" s="190">
        <f t="shared" si="39"/>
        <v>6.14833333333333</v>
      </c>
      <c r="V121" s="190">
        <f t="shared" si="40"/>
        <v>0</v>
      </c>
      <c r="W121" s="190">
        <f t="shared" si="41"/>
        <v>0</v>
      </c>
      <c r="X121" s="190">
        <f t="shared" si="42"/>
        <v>0</v>
      </c>
      <c r="Y121" s="190">
        <f t="shared" si="43"/>
        <v>0</v>
      </c>
      <c r="Z121" s="209">
        <f t="shared" si="44"/>
        <v>0</v>
      </c>
      <c r="AA121" s="211"/>
      <c r="AB121" s="211"/>
    </row>
  </sheetData>
  <mergeCells count="40">
    <mergeCell ref="A1:AB1"/>
    <mergeCell ref="A2:AB2"/>
    <mergeCell ref="A3:D3"/>
    <mergeCell ref="E3:Z3"/>
    <mergeCell ref="AA3:AB3"/>
    <mergeCell ref="E4:Z4"/>
    <mergeCell ref="AA4:AB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5:AA8"/>
    <mergeCell ref="AB5:AB8"/>
    <mergeCell ref="A4:C6"/>
  </mergeCells>
  <pageMargins left="0.708661417322835" right="0.708661417322835" top="0.748031496062992" bottom="0.748031496062992" header="0.31496062992126" footer="0.31496062992126"/>
  <pageSetup paperSize="8" scale="5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8"/>
  <sheetViews>
    <sheetView showGridLines="0" workbookViewId="0">
      <selection activeCell="S29" sqref="S29"/>
    </sheetView>
  </sheetViews>
  <sheetFormatPr defaultColWidth="8" defaultRowHeight="13.2"/>
  <cols>
    <col min="1" max="2" width="7" style="115" customWidth="1"/>
    <col min="3" max="3" width="38.75" style="115" customWidth="1"/>
    <col min="4" max="7" width="13.1296296296296" style="115" customWidth="1"/>
    <col min="8" max="15" width="13.1296296296296" style="115" hidden="1" customWidth="1"/>
    <col min="16" max="19" width="13.1296296296296" style="115" customWidth="1"/>
    <col min="20" max="256" width="8" style="116"/>
    <col min="257" max="258" width="7" style="116" customWidth="1"/>
    <col min="259" max="259" width="38.75" style="116" customWidth="1"/>
    <col min="260" max="275" width="13.1296296296296" style="116" customWidth="1"/>
    <col min="276" max="512" width="8" style="116"/>
    <col min="513" max="514" width="7" style="116" customWidth="1"/>
    <col min="515" max="515" width="38.75" style="116" customWidth="1"/>
    <col min="516" max="531" width="13.1296296296296" style="116" customWidth="1"/>
    <col min="532" max="768" width="8" style="116"/>
    <col min="769" max="770" width="7" style="116" customWidth="1"/>
    <col min="771" max="771" width="38.75" style="116" customWidth="1"/>
    <col min="772" max="787" width="13.1296296296296" style="116" customWidth="1"/>
    <col min="788" max="1024" width="8" style="116"/>
    <col min="1025" max="1026" width="7" style="116" customWidth="1"/>
    <col min="1027" max="1027" width="38.75" style="116" customWidth="1"/>
    <col min="1028" max="1043" width="13.1296296296296" style="116" customWidth="1"/>
    <col min="1044" max="1280" width="8" style="116"/>
    <col min="1281" max="1282" width="7" style="116" customWidth="1"/>
    <col min="1283" max="1283" width="38.75" style="116" customWidth="1"/>
    <col min="1284" max="1299" width="13.1296296296296" style="116" customWidth="1"/>
    <col min="1300" max="1536" width="8" style="116"/>
    <col min="1537" max="1538" width="7" style="116" customWidth="1"/>
    <col min="1539" max="1539" width="38.75" style="116" customWidth="1"/>
    <col min="1540" max="1555" width="13.1296296296296" style="116" customWidth="1"/>
    <col min="1556" max="1792" width="8" style="116"/>
    <col min="1793" max="1794" width="7" style="116" customWidth="1"/>
    <col min="1795" max="1795" width="38.75" style="116" customWidth="1"/>
    <col min="1796" max="1811" width="13.1296296296296" style="116" customWidth="1"/>
    <col min="1812" max="2048" width="8" style="116"/>
    <col min="2049" max="2050" width="7" style="116" customWidth="1"/>
    <col min="2051" max="2051" width="38.75" style="116" customWidth="1"/>
    <col min="2052" max="2067" width="13.1296296296296" style="116" customWidth="1"/>
    <col min="2068" max="2304" width="8" style="116"/>
    <col min="2305" max="2306" width="7" style="116" customWidth="1"/>
    <col min="2307" max="2307" width="38.75" style="116" customWidth="1"/>
    <col min="2308" max="2323" width="13.1296296296296" style="116" customWidth="1"/>
    <col min="2324" max="2560" width="8" style="116"/>
    <col min="2561" max="2562" width="7" style="116" customWidth="1"/>
    <col min="2563" max="2563" width="38.75" style="116" customWidth="1"/>
    <col min="2564" max="2579" width="13.1296296296296" style="116" customWidth="1"/>
    <col min="2580" max="2816" width="8" style="116"/>
    <col min="2817" max="2818" width="7" style="116" customWidth="1"/>
    <col min="2819" max="2819" width="38.75" style="116" customWidth="1"/>
    <col min="2820" max="2835" width="13.1296296296296" style="116" customWidth="1"/>
    <col min="2836" max="3072" width="8" style="116"/>
    <col min="3073" max="3074" width="7" style="116" customWidth="1"/>
    <col min="3075" max="3075" width="38.75" style="116" customWidth="1"/>
    <col min="3076" max="3091" width="13.1296296296296" style="116" customWidth="1"/>
    <col min="3092" max="3328" width="8" style="116"/>
    <col min="3329" max="3330" width="7" style="116" customWidth="1"/>
    <col min="3331" max="3331" width="38.75" style="116" customWidth="1"/>
    <col min="3332" max="3347" width="13.1296296296296" style="116" customWidth="1"/>
    <col min="3348" max="3584" width="8" style="116"/>
    <col min="3585" max="3586" width="7" style="116" customWidth="1"/>
    <col min="3587" max="3587" width="38.75" style="116" customWidth="1"/>
    <col min="3588" max="3603" width="13.1296296296296" style="116" customWidth="1"/>
    <col min="3604" max="3840" width="8" style="116"/>
    <col min="3841" max="3842" width="7" style="116" customWidth="1"/>
    <col min="3843" max="3843" width="38.75" style="116" customWidth="1"/>
    <col min="3844" max="3859" width="13.1296296296296" style="116" customWidth="1"/>
    <col min="3860" max="4096" width="8" style="116"/>
    <col min="4097" max="4098" width="7" style="116" customWidth="1"/>
    <col min="4099" max="4099" width="38.75" style="116" customWidth="1"/>
    <col min="4100" max="4115" width="13.1296296296296" style="116" customWidth="1"/>
    <col min="4116" max="4352" width="8" style="116"/>
    <col min="4353" max="4354" width="7" style="116" customWidth="1"/>
    <col min="4355" max="4355" width="38.75" style="116" customWidth="1"/>
    <col min="4356" max="4371" width="13.1296296296296" style="116" customWidth="1"/>
    <col min="4372" max="4608" width="8" style="116"/>
    <col min="4609" max="4610" width="7" style="116" customWidth="1"/>
    <col min="4611" max="4611" width="38.75" style="116" customWidth="1"/>
    <col min="4612" max="4627" width="13.1296296296296" style="116" customWidth="1"/>
    <col min="4628" max="4864" width="8" style="116"/>
    <col min="4865" max="4866" width="7" style="116" customWidth="1"/>
    <col min="4867" max="4867" width="38.75" style="116" customWidth="1"/>
    <col min="4868" max="4883" width="13.1296296296296" style="116" customWidth="1"/>
    <col min="4884" max="5120" width="8" style="116"/>
    <col min="5121" max="5122" width="7" style="116" customWidth="1"/>
    <col min="5123" max="5123" width="38.75" style="116" customWidth="1"/>
    <col min="5124" max="5139" width="13.1296296296296" style="116" customWidth="1"/>
    <col min="5140" max="5376" width="8" style="116"/>
    <col min="5377" max="5378" width="7" style="116" customWidth="1"/>
    <col min="5379" max="5379" width="38.75" style="116" customWidth="1"/>
    <col min="5380" max="5395" width="13.1296296296296" style="116" customWidth="1"/>
    <col min="5396" max="5632" width="8" style="116"/>
    <col min="5633" max="5634" width="7" style="116" customWidth="1"/>
    <col min="5635" max="5635" width="38.75" style="116" customWidth="1"/>
    <col min="5636" max="5651" width="13.1296296296296" style="116" customWidth="1"/>
    <col min="5652" max="5888" width="8" style="116"/>
    <col min="5889" max="5890" width="7" style="116" customWidth="1"/>
    <col min="5891" max="5891" width="38.75" style="116" customWidth="1"/>
    <col min="5892" max="5907" width="13.1296296296296" style="116" customWidth="1"/>
    <col min="5908" max="6144" width="8" style="116"/>
    <col min="6145" max="6146" width="7" style="116" customWidth="1"/>
    <col min="6147" max="6147" width="38.75" style="116" customWidth="1"/>
    <col min="6148" max="6163" width="13.1296296296296" style="116" customWidth="1"/>
    <col min="6164" max="6400" width="8" style="116"/>
    <col min="6401" max="6402" width="7" style="116" customWidth="1"/>
    <col min="6403" max="6403" width="38.75" style="116" customWidth="1"/>
    <col min="6404" max="6419" width="13.1296296296296" style="116" customWidth="1"/>
    <col min="6420" max="6656" width="8" style="116"/>
    <col min="6657" max="6658" width="7" style="116" customWidth="1"/>
    <col min="6659" max="6659" width="38.75" style="116" customWidth="1"/>
    <col min="6660" max="6675" width="13.1296296296296" style="116" customWidth="1"/>
    <col min="6676" max="6912" width="8" style="116"/>
    <col min="6913" max="6914" width="7" style="116" customWidth="1"/>
    <col min="6915" max="6915" width="38.75" style="116" customWidth="1"/>
    <col min="6916" max="6931" width="13.1296296296296" style="116" customWidth="1"/>
    <col min="6932" max="7168" width="8" style="116"/>
    <col min="7169" max="7170" width="7" style="116" customWidth="1"/>
    <col min="7171" max="7171" width="38.75" style="116" customWidth="1"/>
    <col min="7172" max="7187" width="13.1296296296296" style="116" customWidth="1"/>
    <col min="7188" max="7424" width="8" style="116"/>
    <col min="7425" max="7426" width="7" style="116" customWidth="1"/>
    <col min="7427" max="7427" width="38.75" style="116" customWidth="1"/>
    <col min="7428" max="7443" width="13.1296296296296" style="116" customWidth="1"/>
    <col min="7444" max="7680" width="8" style="116"/>
    <col min="7681" max="7682" width="7" style="116" customWidth="1"/>
    <col min="7683" max="7683" width="38.75" style="116" customWidth="1"/>
    <col min="7684" max="7699" width="13.1296296296296" style="116" customWidth="1"/>
    <col min="7700" max="7936" width="8" style="116"/>
    <col min="7937" max="7938" width="7" style="116" customWidth="1"/>
    <col min="7939" max="7939" width="38.75" style="116" customWidth="1"/>
    <col min="7940" max="7955" width="13.1296296296296" style="116" customWidth="1"/>
    <col min="7956" max="8192" width="8" style="116"/>
    <col min="8193" max="8194" width="7" style="116" customWidth="1"/>
    <col min="8195" max="8195" width="38.75" style="116" customWidth="1"/>
    <col min="8196" max="8211" width="13.1296296296296" style="116" customWidth="1"/>
    <col min="8212" max="8448" width="8" style="116"/>
    <col min="8449" max="8450" width="7" style="116" customWidth="1"/>
    <col min="8451" max="8451" width="38.75" style="116" customWidth="1"/>
    <col min="8452" max="8467" width="13.1296296296296" style="116" customWidth="1"/>
    <col min="8468" max="8704" width="8" style="116"/>
    <col min="8705" max="8706" width="7" style="116" customWidth="1"/>
    <col min="8707" max="8707" width="38.75" style="116" customWidth="1"/>
    <col min="8708" max="8723" width="13.1296296296296" style="116" customWidth="1"/>
    <col min="8724" max="8960" width="8" style="116"/>
    <col min="8961" max="8962" width="7" style="116" customWidth="1"/>
    <col min="8963" max="8963" width="38.75" style="116" customWidth="1"/>
    <col min="8964" max="8979" width="13.1296296296296" style="116" customWidth="1"/>
    <col min="8980" max="9216" width="8" style="116"/>
    <col min="9217" max="9218" width="7" style="116" customWidth="1"/>
    <col min="9219" max="9219" width="38.75" style="116" customWidth="1"/>
    <col min="9220" max="9235" width="13.1296296296296" style="116" customWidth="1"/>
    <col min="9236" max="9472" width="8" style="116"/>
    <col min="9473" max="9474" width="7" style="116" customWidth="1"/>
    <col min="9475" max="9475" width="38.75" style="116" customWidth="1"/>
    <col min="9476" max="9491" width="13.1296296296296" style="116" customWidth="1"/>
    <col min="9492" max="9728" width="8" style="116"/>
    <col min="9729" max="9730" width="7" style="116" customWidth="1"/>
    <col min="9731" max="9731" width="38.75" style="116" customWidth="1"/>
    <col min="9732" max="9747" width="13.1296296296296" style="116" customWidth="1"/>
    <col min="9748" max="9984" width="8" style="116"/>
    <col min="9985" max="9986" width="7" style="116" customWidth="1"/>
    <col min="9987" max="9987" width="38.75" style="116" customWidth="1"/>
    <col min="9988" max="10003" width="13.1296296296296" style="116" customWidth="1"/>
    <col min="10004" max="10240" width="8" style="116"/>
    <col min="10241" max="10242" width="7" style="116" customWidth="1"/>
    <col min="10243" max="10243" width="38.75" style="116" customWidth="1"/>
    <col min="10244" max="10259" width="13.1296296296296" style="116" customWidth="1"/>
    <col min="10260" max="10496" width="8" style="116"/>
    <col min="10497" max="10498" width="7" style="116" customWidth="1"/>
    <col min="10499" max="10499" width="38.75" style="116" customWidth="1"/>
    <col min="10500" max="10515" width="13.1296296296296" style="116" customWidth="1"/>
    <col min="10516" max="10752" width="8" style="116"/>
    <col min="10753" max="10754" width="7" style="116" customWidth="1"/>
    <col min="10755" max="10755" width="38.75" style="116" customWidth="1"/>
    <col min="10756" max="10771" width="13.1296296296296" style="116" customWidth="1"/>
    <col min="10772" max="11008" width="8" style="116"/>
    <col min="11009" max="11010" width="7" style="116" customWidth="1"/>
    <col min="11011" max="11011" width="38.75" style="116" customWidth="1"/>
    <col min="11012" max="11027" width="13.1296296296296" style="116" customWidth="1"/>
    <col min="11028" max="11264" width="8" style="116"/>
    <col min="11265" max="11266" width="7" style="116" customWidth="1"/>
    <col min="11267" max="11267" width="38.75" style="116" customWidth="1"/>
    <col min="11268" max="11283" width="13.1296296296296" style="116" customWidth="1"/>
    <col min="11284" max="11520" width="8" style="116"/>
    <col min="11521" max="11522" width="7" style="116" customWidth="1"/>
    <col min="11523" max="11523" width="38.75" style="116" customWidth="1"/>
    <col min="11524" max="11539" width="13.1296296296296" style="116" customWidth="1"/>
    <col min="11540" max="11776" width="8" style="116"/>
    <col min="11777" max="11778" width="7" style="116" customWidth="1"/>
    <col min="11779" max="11779" width="38.75" style="116" customWidth="1"/>
    <col min="11780" max="11795" width="13.1296296296296" style="116" customWidth="1"/>
    <col min="11796" max="12032" width="8" style="116"/>
    <col min="12033" max="12034" width="7" style="116" customWidth="1"/>
    <col min="12035" max="12035" width="38.75" style="116" customWidth="1"/>
    <col min="12036" max="12051" width="13.1296296296296" style="116" customWidth="1"/>
    <col min="12052" max="12288" width="8" style="116"/>
    <col min="12289" max="12290" width="7" style="116" customWidth="1"/>
    <col min="12291" max="12291" width="38.75" style="116" customWidth="1"/>
    <col min="12292" max="12307" width="13.1296296296296" style="116" customWidth="1"/>
    <col min="12308" max="12544" width="8" style="116"/>
    <col min="12545" max="12546" width="7" style="116" customWidth="1"/>
    <col min="12547" max="12547" width="38.75" style="116" customWidth="1"/>
    <col min="12548" max="12563" width="13.1296296296296" style="116" customWidth="1"/>
    <col min="12564" max="12800" width="8" style="116"/>
    <col min="12801" max="12802" width="7" style="116" customWidth="1"/>
    <col min="12803" max="12803" width="38.75" style="116" customWidth="1"/>
    <col min="12804" max="12819" width="13.1296296296296" style="116" customWidth="1"/>
    <col min="12820" max="13056" width="8" style="116"/>
    <col min="13057" max="13058" width="7" style="116" customWidth="1"/>
    <col min="13059" max="13059" width="38.75" style="116" customWidth="1"/>
    <col min="13060" max="13075" width="13.1296296296296" style="116" customWidth="1"/>
    <col min="13076" max="13312" width="8" style="116"/>
    <col min="13313" max="13314" width="7" style="116" customWidth="1"/>
    <col min="13315" max="13315" width="38.75" style="116" customWidth="1"/>
    <col min="13316" max="13331" width="13.1296296296296" style="116" customWidth="1"/>
    <col min="13332" max="13568" width="8" style="116"/>
    <col min="13569" max="13570" width="7" style="116" customWidth="1"/>
    <col min="13571" max="13571" width="38.75" style="116" customWidth="1"/>
    <col min="13572" max="13587" width="13.1296296296296" style="116" customWidth="1"/>
    <col min="13588" max="13824" width="8" style="116"/>
    <col min="13825" max="13826" width="7" style="116" customWidth="1"/>
    <col min="13827" max="13827" width="38.75" style="116" customWidth="1"/>
    <col min="13828" max="13843" width="13.1296296296296" style="116" customWidth="1"/>
    <col min="13844" max="14080" width="8" style="116"/>
    <col min="14081" max="14082" width="7" style="116" customWidth="1"/>
    <col min="14083" max="14083" width="38.75" style="116" customWidth="1"/>
    <col min="14084" max="14099" width="13.1296296296296" style="116" customWidth="1"/>
    <col min="14100" max="14336" width="8" style="116"/>
    <col min="14337" max="14338" width="7" style="116" customWidth="1"/>
    <col min="14339" max="14339" width="38.75" style="116" customWidth="1"/>
    <col min="14340" max="14355" width="13.1296296296296" style="116" customWidth="1"/>
    <col min="14356" max="14592" width="8" style="116"/>
    <col min="14593" max="14594" width="7" style="116" customWidth="1"/>
    <col min="14595" max="14595" width="38.75" style="116" customWidth="1"/>
    <col min="14596" max="14611" width="13.1296296296296" style="116" customWidth="1"/>
    <col min="14612" max="14848" width="8" style="116"/>
    <col min="14849" max="14850" width="7" style="116" customWidth="1"/>
    <col min="14851" max="14851" width="38.75" style="116" customWidth="1"/>
    <col min="14852" max="14867" width="13.1296296296296" style="116" customWidth="1"/>
    <col min="14868" max="15104" width="8" style="116"/>
    <col min="15105" max="15106" width="7" style="116" customWidth="1"/>
    <col min="15107" max="15107" width="38.75" style="116" customWidth="1"/>
    <col min="15108" max="15123" width="13.1296296296296" style="116" customWidth="1"/>
    <col min="15124" max="15360" width="8" style="116"/>
    <col min="15361" max="15362" width="7" style="116" customWidth="1"/>
    <col min="15363" max="15363" width="38.75" style="116" customWidth="1"/>
    <col min="15364" max="15379" width="13.1296296296296" style="116" customWidth="1"/>
    <col min="15380" max="15616" width="8" style="116"/>
    <col min="15617" max="15618" width="7" style="116" customWidth="1"/>
    <col min="15619" max="15619" width="38.75" style="116" customWidth="1"/>
    <col min="15620" max="15635" width="13.1296296296296" style="116" customWidth="1"/>
    <col min="15636" max="15872" width="8" style="116"/>
    <col min="15873" max="15874" width="7" style="116" customWidth="1"/>
    <col min="15875" max="15875" width="38.75" style="116" customWidth="1"/>
    <col min="15876" max="15891" width="13.1296296296296" style="116" customWidth="1"/>
    <col min="15892" max="16128" width="8" style="116"/>
    <col min="16129" max="16130" width="7" style="116" customWidth="1"/>
    <col min="16131" max="16131" width="38.75" style="116" customWidth="1"/>
    <col min="16132" max="16147" width="13.1296296296296" style="116" customWidth="1"/>
    <col min="16148" max="16384" width="8" style="116"/>
  </cols>
  <sheetData>
    <row r="1" ht="17.1" customHeight="1" spans="1:1">
      <c r="A1" s="151"/>
    </row>
    <row r="2" ht="33.95" customHeight="1" spans="1:1">
      <c r="A2" s="152" t="s">
        <v>200</v>
      </c>
    </row>
    <row r="3" ht="17.1" customHeight="1" spans="1:1">
      <c r="A3" s="153" t="s">
        <v>88</v>
      </c>
    </row>
    <row r="4" ht="14.4" spans="1:19">
      <c r="A4" s="154" t="s">
        <v>201</v>
      </c>
      <c r="B4" s="155"/>
      <c r="C4" s="154" t="s">
        <v>202</v>
      </c>
      <c r="D4" s="154" t="s">
        <v>203</v>
      </c>
      <c r="E4" s="122"/>
      <c r="F4" s="122"/>
      <c r="G4" s="122"/>
      <c r="H4" s="122"/>
      <c r="I4" s="122"/>
      <c r="J4" s="122"/>
      <c r="K4" s="122"/>
      <c r="L4" s="122"/>
      <c r="M4" s="122"/>
      <c r="N4" s="122"/>
      <c r="O4" s="122"/>
      <c r="P4" s="122"/>
      <c r="Q4" s="122"/>
      <c r="R4" s="122"/>
      <c r="S4" s="129"/>
    </row>
    <row r="5" ht="14.4" spans="1:19">
      <c r="A5" s="156"/>
      <c r="B5" s="157"/>
      <c r="C5" s="158"/>
      <c r="D5" s="154" t="s">
        <v>204</v>
      </c>
      <c r="E5" s="154" t="s">
        <v>205</v>
      </c>
      <c r="F5" s="122"/>
      <c r="G5" s="122"/>
      <c r="H5" s="122"/>
      <c r="I5" s="122"/>
      <c r="J5" s="122"/>
      <c r="K5" s="122"/>
      <c r="L5" s="122"/>
      <c r="M5" s="122"/>
      <c r="N5" s="122"/>
      <c r="O5" s="129"/>
      <c r="P5" s="154" t="s">
        <v>206</v>
      </c>
      <c r="Q5" s="165"/>
      <c r="R5" s="165"/>
      <c r="S5" s="155"/>
    </row>
    <row r="6" ht="14.4" spans="1:19">
      <c r="A6" s="154" t="s">
        <v>103</v>
      </c>
      <c r="B6" s="154" t="s">
        <v>104</v>
      </c>
      <c r="C6" s="158"/>
      <c r="D6" s="158"/>
      <c r="E6" s="154" t="s">
        <v>99</v>
      </c>
      <c r="F6" s="154" t="s">
        <v>207</v>
      </c>
      <c r="G6" s="122"/>
      <c r="H6" s="122"/>
      <c r="I6" s="122"/>
      <c r="J6" s="122"/>
      <c r="K6" s="122"/>
      <c r="L6" s="122"/>
      <c r="M6" s="129"/>
      <c r="N6" s="154" t="s">
        <v>208</v>
      </c>
      <c r="O6" s="154" t="s">
        <v>209</v>
      </c>
      <c r="P6" s="156"/>
      <c r="Q6" s="166"/>
      <c r="R6" s="166"/>
      <c r="S6" s="157"/>
    </row>
    <row r="7" ht="43.2" spans="1:19">
      <c r="A7" s="159"/>
      <c r="B7" s="159"/>
      <c r="C7" s="159"/>
      <c r="D7" s="159"/>
      <c r="E7" s="159"/>
      <c r="F7" s="154" t="s">
        <v>97</v>
      </c>
      <c r="G7" s="154" t="s">
        <v>210</v>
      </c>
      <c r="H7" s="154" t="s">
        <v>211</v>
      </c>
      <c r="I7" s="154" t="s">
        <v>212</v>
      </c>
      <c r="J7" s="154" t="s">
        <v>213</v>
      </c>
      <c r="K7" s="154" t="s">
        <v>214</v>
      </c>
      <c r="L7" s="154" t="s">
        <v>215</v>
      </c>
      <c r="M7" s="154" t="s">
        <v>216</v>
      </c>
      <c r="N7" s="159"/>
      <c r="O7" s="159"/>
      <c r="P7" s="154" t="s">
        <v>99</v>
      </c>
      <c r="Q7" s="154" t="s">
        <v>217</v>
      </c>
      <c r="R7" s="154" t="s">
        <v>218</v>
      </c>
      <c r="S7" s="154" t="s">
        <v>219</v>
      </c>
    </row>
    <row r="8" s="150" customFormat="1" ht="15.95" customHeight="1" spans="1:19">
      <c r="A8" s="160" t="s">
        <v>113</v>
      </c>
      <c r="B8" s="160" t="s">
        <v>114</v>
      </c>
      <c r="C8" s="160" t="s">
        <v>115</v>
      </c>
      <c r="D8" s="160" t="s">
        <v>116</v>
      </c>
      <c r="E8" s="160" t="s">
        <v>117</v>
      </c>
      <c r="F8" s="160" t="s">
        <v>118</v>
      </c>
      <c r="G8" s="160" t="s">
        <v>119</v>
      </c>
      <c r="H8" s="160" t="s">
        <v>120</v>
      </c>
      <c r="I8" s="160" t="s">
        <v>121</v>
      </c>
      <c r="J8" s="160" t="s">
        <v>122</v>
      </c>
      <c r="K8" s="160" t="s">
        <v>123</v>
      </c>
      <c r="L8" s="160" t="s">
        <v>124</v>
      </c>
      <c r="M8" s="160" t="s">
        <v>125</v>
      </c>
      <c r="N8" s="160" t="s">
        <v>126</v>
      </c>
      <c r="O8" s="160" t="s">
        <v>127</v>
      </c>
      <c r="P8" s="160" t="s">
        <v>128</v>
      </c>
      <c r="Q8" s="160" t="s">
        <v>129</v>
      </c>
      <c r="R8" s="160" t="s">
        <v>130</v>
      </c>
      <c r="S8" s="160" t="s">
        <v>131</v>
      </c>
    </row>
    <row r="9" s="150" customFormat="1" ht="15.95" customHeight="1" spans="1:19">
      <c r="A9" s="161"/>
      <c r="B9" s="160"/>
      <c r="C9" s="160" t="s">
        <v>99</v>
      </c>
      <c r="D9" s="162">
        <f>SUM(E9,P9)</f>
        <v>141105.18</v>
      </c>
      <c r="E9" s="162">
        <v>11760.73</v>
      </c>
      <c r="F9" s="162">
        <v>11760.73</v>
      </c>
      <c r="G9" s="162">
        <v>11760.73</v>
      </c>
      <c r="H9" s="162">
        <v>0</v>
      </c>
      <c r="I9" s="162">
        <v>0</v>
      </c>
      <c r="J9" s="162">
        <v>0</v>
      </c>
      <c r="K9" s="162">
        <v>0</v>
      </c>
      <c r="L9" s="162">
        <v>0</v>
      </c>
      <c r="M9" s="162">
        <v>0</v>
      </c>
      <c r="N9" s="162">
        <v>0</v>
      </c>
      <c r="O9" s="162">
        <v>0</v>
      </c>
      <c r="P9" s="162">
        <f>SUM(Q9:S9)</f>
        <v>129344.45</v>
      </c>
      <c r="Q9" s="162">
        <f>SUM(Q148,Q185,Q217,Q257)</f>
        <v>129344.45</v>
      </c>
      <c r="R9" s="162">
        <v>0</v>
      </c>
      <c r="S9" s="162">
        <v>0</v>
      </c>
    </row>
    <row r="10" s="150" customFormat="1" ht="15.95" customHeight="1" spans="1:19">
      <c r="A10" s="163"/>
      <c r="B10" s="163"/>
      <c r="C10" s="163" t="s">
        <v>141</v>
      </c>
      <c r="D10" s="162">
        <f t="shared" ref="D10:D73" si="0">SUM(E10,P10)</f>
        <v>1129.72</v>
      </c>
      <c r="E10" s="162">
        <v>1129.72</v>
      </c>
      <c r="F10" s="162">
        <v>1129.72</v>
      </c>
      <c r="G10" s="162">
        <v>1129.72</v>
      </c>
      <c r="H10" s="162">
        <v>0</v>
      </c>
      <c r="I10" s="162">
        <v>0</v>
      </c>
      <c r="J10" s="162">
        <v>0</v>
      </c>
      <c r="K10" s="162">
        <v>0</v>
      </c>
      <c r="L10" s="162">
        <v>0</v>
      </c>
      <c r="M10" s="162">
        <v>0</v>
      </c>
      <c r="N10" s="162">
        <v>0</v>
      </c>
      <c r="O10" s="162">
        <v>0</v>
      </c>
      <c r="P10" s="162">
        <f t="shared" ref="P10:P73" si="1">SUM(Q10:S10)</f>
        <v>0</v>
      </c>
      <c r="Q10" s="162">
        <v>0</v>
      </c>
      <c r="R10" s="162">
        <v>0</v>
      </c>
      <c r="S10" s="162">
        <v>0</v>
      </c>
    </row>
    <row r="11" s="150" customFormat="1" ht="15.95" customHeight="1" spans="1:19">
      <c r="A11" s="164" t="s">
        <v>220</v>
      </c>
      <c r="B11" s="163"/>
      <c r="C11" s="163" t="s">
        <v>221</v>
      </c>
      <c r="D11" s="162">
        <f t="shared" si="0"/>
        <v>967.69</v>
      </c>
      <c r="E11" s="162">
        <v>967.69</v>
      </c>
      <c r="F11" s="162">
        <v>967.69</v>
      </c>
      <c r="G11" s="162">
        <v>967.69</v>
      </c>
      <c r="H11" s="162">
        <v>0</v>
      </c>
      <c r="I11" s="162">
        <v>0</v>
      </c>
      <c r="J11" s="162">
        <v>0</v>
      </c>
      <c r="K11" s="162">
        <v>0</v>
      </c>
      <c r="L11" s="162">
        <v>0</v>
      </c>
      <c r="M11" s="162">
        <v>0</v>
      </c>
      <c r="N11" s="162">
        <v>0</v>
      </c>
      <c r="O11" s="162">
        <v>0</v>
      </c>
      <c r="P11" s="162">
        <f t="shared" si="1"/>
        <v>0</v>
      </c>
      <c r="Q11" s="162">
        <v>0</v>
      </c>
      <c r="R11" s="162">
        <v>0</v>
      </c>
      <c r="S11" s="162">
        <v>0</v>
      </c>
    </row>
    <row r="12" s="150" customFormat="1" ht="15.95" customHeight="1" spans="1:19">
      <c r="A12" s="164"/>
      <c r="B12" s="163" t="s">
        <v>150</v>
      </c>
      <c r="C12" s="163" t="s">
        <v>222</v>
      </c>
      <c r="D12" s="162">
        <f t="shared" si="0"/>
        <v>259.8</v>
      </c>
      <c r="E12" s="162">
        <v>259.8</v>
      </c>
      <c r="F12" s="162">
        <v>259.8</v>
      </c>
      <c r="G12" s="162">
        <v>259.8</v>
      </c>
      <c r="H12" s="162">
        <v>0</v>
      </c>
      <c r="I12" s="162">
        <v>0</v>
      </c>
      <c r="J12" s="162">
        <v>0</v>
      </c>
      <c r="K12" s="162">
        <v>0</v>
      </c>
      <c r="L12" s="162">
        <v>0</v>
      </c>
      <c r="M12" s="162">
        <v>0</v>
      </c>
      <c r="N12" s="162">
        <v>0</v>
      </c>
      <c r="O12" s="162">
        <v>0</v>
      </c>
      <c r="P12" s="162">
        <f t="shared" si="1"/>
        <v>0</v>
      </c>
      <c r="Q12" s="162">
        <v>0</v>
      </c>
      <c r="R12" s="162">
        <v>0</v>
      </c>
      <c r="S12" s="162">
        <v>0</v>
      </c>
    </row>
    <row r="13" s="150" customFormat="1" ht="15.95" customHeight="1" spans="1:19">
      <c r="A13" s="164"/>
      <c r="B13" s="163" t="s">
        <v>155</v>
      </c>
      <c r="C13" s="163" t="s">
        <v>223</v>
      </c>
      <c r="D13" s="162">
        <f t="shared" si="0"/>
        <v>489.05</v>
      </c>
      <c r="E13" s="162">
        <v>489.05</v>
      </c>
      <c r="F13" s="162">
        <v>489.05</v>
      </c>
      <c r="G13" s="162">
        <v>489.05</v>
      </c>
      <c r="H13" s="162">
        <v>0</v>
      </c>
      <c r="I13" s="162">
        <v>0</v>
      </c>
      <c r="J13" s="162">
        <v>0</v>
      </c>
      <c r="K13" s="162">
        <v>0</v>
      </c>
      <c r="L13" s="162">
        <v>0</v>
      </c>
      <c r="M13" s="162">
        <v>0</v>
      </c>
      <c r="N13" s="162">
        <v>0</v>
      </c>
      <c r="O13" s="162">
        <v>0</v>
      </c>
      <c r="P13" s="162">
        <f t="shared" si="1"/>
        <v>0</v>
      </c>
      <c r="Q13" s="162">
        <v>0</v>
      </c>
      <c r="R13" s="162">
        <v>0</v>
      </c>
      <c r="S13" s="162">
        <v>0</v>
      </c>
    </row>
    <row r="14" s="150" customFormat="1" ht="15.95" customHeight="1" spans="1:19">
      <c r="A14" s="164"/>
      <c r="B14" s="163" t="s">
        <v>169</v>
      </c>
      <c r="C14" s="163" t="s">
        <v>224</v>
      </c>
      <c r="D14" s="162">
        <f t="shared" si="0"/>
        <v>8.19</v>
      </c>
      <c r="E14" s="162">
        <v>8.19</v>
      </c>
      <c r="F14" s="162">
        <v>8.19</v>
      </c>
      <c r="G14" s="162">
        <v>8.19</v>
      </c>
      <c r="H14" s="162">
        <v>0</v>
      </c>
      <c r="I14" s="162">
        <v>0</v>
      </c>
      <c r="J14" s="162">
        <v>0</v>
      </c>
      <c r="K14" s="162">
        <v>0</v>
      </c>
      <c r="L14" s="162">
        <v>0</v>
      </c>
      <c r="M14" s="162">
        <v>0</v>
      </c>
      <c r="N14" s="162">
        <v>0</v>
      </c>
      <c r="O14" s="162">
        <v>0</v>
      </c>
      <c r="P14" s="162">
        <f t="shared" si="1"/>
        <v>0</v>
      </c>
      <c r="Q14" s="162">
        <v>0</v>
      </c>
      <c r="R14" s="162">
        <v>0</v>
      </c>
      <c r="S14" s="162">
        <v>0</v>
      </c>
    </row>
    <row r="15" s="150" customFormat="1" ht="15.95" customHeight="1" spans="1:19">
      <c r="A15" s="164"/>
      <c r="B15" s="163" t="s">
        <v>164</v>
      </c>
      <c r="C15" s="163" t="s">
        <v>225</v>
      </c>
      <c r="D15" s="162">
        <f t="shared" si="0"/>
        <v>88.93</v>
      </c>
      <c r="E15" s="162">
        <v>88.93</v>
      </c>
      <c r="F15" s="162">
        <v>88.93</v>
      </c>
      <c r="G15" s="162">
        <v>88.93</v>
      </c>
      <c r="H15" s="162">
        <v>0</v>
      </c>
      <c r="I15" s="162">
        <v>0</v>
      </c>
      <c r="J15" s="162">
        <v>0</v>
      </c>
      <c r="K15" s="162">
        <v>0</v>
      </c>
      <c r="L15" s="162">
        <v>0</v>
      </c>
      <c r="M15" s="162">
        <v>0</v>
      </c>
      <c r="N15" s="162">
        <v>0</v>
      </c>
      <c r="O15" s="162">
        <v>0</v>
      </c>
      <c r="P15" s="162">
        <f t="shared" si="1"/>
        <v>0</v>
      </c>
      <c r="Q15" s="162">
        <v>0</v>
      </c>
      <c r="R15" s="162">
        <v>0</v>
      </c>
      <c r="S15" s="162">
        <v>0</v>
      </c>
    </row>
    <row r="16" s="150" customFormat="1" ht="15.95" customHeight="1" spans="1:19">
      <c r="A16" s="164"/>
      <c r="B16" s="163" t="s">
        <v>122</v>
      </c>
      <c r="C16" s="163" t="s">
        <v>226</v>
      </c>
      <c r="D16" s="162">
        <f t="shared" si="0"/>
        <v>50.02</v>
      </c>
      <c r="E16" s="162">
        <v>50.02</v>
      </c>
      <c r="F16" s="162">
        <v>50.02</v>
      </c>
      <c r="G16" s="162">
        <v>50.02</v>
      </c>
      <c r="H16" s="162">
        <v>0</v>
      </c>
      <c r="I16" s="162">
        <v>0</v>
      </c>
      <c r="J16" s="162">
        <v>0</v>
      </c>
      <c r="K16" s="162">
        <v>0</v>
      </c>
      <c r="L16" s="162">
        <v>0</v>
      </c>
      <c r="M16" s="162">
        <v>0</v>
      </c>
      <c r="N16" s="162">
        <v>0</v>
      </c>
      <c r="O16" s="162">
        <v>0</v>
      </c>
      <c r="P16" s="162">
        <f t="shared" si="1"/>
        <v>0</v>
      </c>
      <c r="Q16" s="162">
        <v>0</v>
      </c>
      <c r="R16" s="162">
        <v>0</v>
      </c>
      <c r="S16" s="162">
        <v>0</v>
      </c>
    </row>
    <row r="17" s="150" customFormat="1" ht="15.95" customHeight="1" spans="1:19">
      <c r="A17" s="164"/>
      <c r="B17" s="163" t="s">
        <v>124</v>
      </c>
      <c r="C17" s="163" t="s">
        <v>227</v>
      </c>
      <c r="D17" s="162">
        <f t="shared" si="0"/>
        <v>5.46</v>
      </c>
      <c r="E17" s="162">
        <v>5.46</v>
      </c>
      <c r="F17" s="162">
        <v>5.46</v>
      </c>
      <c r="G17" s="162">
        <v>5.46</v>
      </c>
      <c r="H17" s="162">
        <v>0</v>
      </c>
      <c r="I17" s="162">
        <v>0</v>
      </c>
      <c r="J17" s="162">
        <v>0</v>
      </c>
      <c r="K17" s="162">
        <v>0</v>
      </c>
      <c r="L17" s="162">
        <v>0</v>
      </c>
      <c r="M17" s="162">
        <v>0</v>
      </c>
      <c r="N17" s="162">
        <v>0</v>
      </c>
      <c r="O17" s="162">
        <v>0</v>
      </c>
      <c r="P17" s="162">
        <f t="shared" si="1"/>
        <v>0</v>
      </c>
      <c r="Q17" s="162">
        <v>0</v>
      </c>
      <c r="R17" s="162">
        <v>0</v>
      </c>
      <c r="S17" s="162">
        <v>0</v>
      </c>
    </row>
    <row r="18" s="150" customFormat="1" ht="15.95" customHeight="1" spans="1:19">
      <c r="A18" s="164"/>
      <c r="B18" s="163" t="s">
        <v>125</v>
      </c>
      <c r="C18" s="163" t="s">
        <v>228</v>
      </c>
      <c r="D18" s="162">
        <f t="shared" si="0"/>
        <v>66.24</v>
      </c>
      <c r="E18" s="162">
        <v>66.24</v>
      </c>
      <c r="F18" s="162">
        <v>66.24</v>
      </c>
      <c r="G18" s="162">
        <v>66.24</v>
      </c>
      <c r="H18" s="162">
        <v>0</v>
      </c>
      <c r="I18" s="162">
        <v>0</v>
      </c>
      <c r="J18" s="162">
        <v>0</v>
      </c>
      <c r="K18" s="162">
        <v>0</v>
      </c>
      <c r="L18" s="162">
        <v>0</v>
      </c>
      <c r="M18" s="162">
        <v>0</v>
      </c>
      <c r="N18" s="162">
        <v>0</v>
      </c>
      <c r="O18" s="162">
        <v>0</v>
      </c>
      <c r="P18" s="162">
        <f t="shared" si="1"/>
        <v>0</v>
      </c>
      <c r="Q18" s="162">
        <v>0</v>
      </c>
      <c r="R18" s="162">
        <v>0</v>
      </c>
      <c r="S18" s="162">
        <v>0</v>
      </c>
    </row>
    <row r="19" s="150" customFormat="1" ht="15.95" customHeight="1" spans="1:19">
      <c r="A19" s="164" t="s">
        <v>229</v>
      </c>
      <c r="B19" s="163"/>
      <c r="C19" s="163" t="s">
        <v>230</v>
      </c>
      <c r="D19" s="162">
        <f t="shared" si="0"/>
        <v>145.19</v>
      </c>
      <c r="E19" s="162">
        <v>145.19</v>
      </c>
      <c r="F19" s="162">
        <v>145.19</v>
      </c>
      <c r="G19" s="162">
        <v>145.19</v>
      </c>
      <c r="H19" s="162">
        <v>0</v>
      </c>
      <c r="I19" s="162">
        <v>0</v>
      </c>
      <c r="J19" s="162">
        <v>0</v>
      </c>
      <c r="K19" s="162">
        <v>0</v>
      </c>
      <c r="L19" s="162">
        <v>0</v>
      </c>
      <c r="M19" s="162">
        <v>0</v>
      </c>
      <c r="N19" s="162">
        <v>0</v>
      </c>
      <c r="O19" s="162">
        <v>0</v>
      </c>
      <c r="P19" s="162">
        <f t="shared" si="1"/>
        <v>0</v>
      </c>
      <c r="Q19" s="162">
        <v>0</v>
      </c>
      <c r="R19" s="162">
        <v>0</v>
      </c>
      <c r="S19" s="162">
        <v>0</v>
      </c>
    </row>
    <row r="20" s="150" customFormat="1" ht="15.95" customHeight="1" spans="1:19">
      <c r="A20" s="164"/>
      <c r="B20" s="163" t="s">
        <v>150</v>
      </c>
      <c r="C20" s="163" t="s">
        <v>231</v>
      </c>
      <c r="D20" s="162">
        <f t="shared" si="0"/>
        <v>7.61</v>
      </c>
      <c r="E20" s="162">
        <v>7.61</v>
      </c>
      <c r="F20" s="162">
        <v>7.61</v>
      </c>
      <c r="G20" s="162">
        <v>7.61</v>
      </c>
      <c r="H20" s="162">
        <v>0</v>
      </c>
      <c r="I20" s="162">
        <v>0</v>
      </c>
      <c r="J20" s="162">
        <v>0</v>
      </c>
      <c r="K20" s="162">
        <v>0</v>
      </c>
      <c r="L20" s="162">
        <v>0</v>
      </c>
      <c r="M20" s="162">
        <v>0</v>
      </c>
      <c r="N20" s="162">
        <v>0</v>
      </c>
      <c r="O20" s="162">
        <v>0</v>
      </c>
      <c r="P20" s="162">
        <f t="shared" si="1"/>
        <v>0</v>
      </c>
      <c r="Q20" s="162">
        <v>0</v>
      </c>
      <c r="R20" s="162">
        <v>0</v>
      </c>
      <c r="S20" s="162">
        <v>0</v>
      </c>
    </row>
    <row r="21" s="150" customFormat="1" ht="15.95" customHeight="1" spans="1:19">
      <c r="A21" s="164"/>
      <c r="B21" s="163" t="s">
        <v>145</v>
      </c>
      <c r="C21" s="163" t="s">
        <v>232</v>
      </c>
      <c r="D21" s="162">
        <f t="shared" si="0"/>
        <v>0.8</v>
      </c>
      <c r="E21" s="162">
        <v>0.8</v>
      </c>
      <c r="F21" s="162">
        <v>0.8</v>
      </c>
      <c r="G21" s="162">
        <v>0.8</v>
      </c>
      <c r="H21" s="162">
        <v>0</v>
      </c>
      <c r="I21" s="162">
        <v>0</v>
      </c>
      <c r="J21" s="162">
        <v>0</v>
      </c>
      <c r="K21" s="162">
        <v>0</v>
      </c>
      <c r="L21" s="162">
        <v>0</v>
      </c>
      <c r="M21" s="162">
        <v>0</v>
      </c>
      <c r="N21" s="162">
        <v>0</v>
      </c>
      <c r="O21" s="162">
        <v>0</v>
      </c>
      <c r="P21" s="162">
        <f t="shared" si="1"/>
        <v>0</v>
      </c>
      <c r="Q21" s="162">
        <v>0</v>
      </c>
      <c r="R21" s="162">
        <v>0</v>
      </c>
      <c r="S21" s="162">
        <v>0</v>
      </c>
    </row>
    <row r="22" s="150" customFormat="1" ht="15.95" customHeight="1" spans="1:19">
      <c r="A22" s="164"/>
      <c r="B22" s="163" t="s">
        <v>187</v>
      </c>
      <c r="C22" s="163" t="s">
        <v>233</v>
      </c>
      <c r="D22" s="162">
        <f t="shared" si="0"/>
        <v>1.5</v>
      </c>
      <c r="E22" s="162">
        <v>1.5</v>
      </c>
      <c r="F22" s="162">
        <v>1.5</v>
      </c>
      <c r="G22" s="162">
        <v>1.5</v>
      </c>
      <c r="H22" s="162">
        <v>0</v>
      </c>
      <c r="I22" s="162">
        <v>0</v>
      </c>
      <c r="J22" s="162">
        <v>0</v>
      </c>
      <c r="K22" s="162">
        <v>0</v>
      </c>
      <c r="L22" s="162">
        <v>0</v>
      </c>
      <c r="M22" s="162">
        <v>0</v>
      </c>
      <c r="N22" s="162">
        <v>0</v>
      </c>
      <c r="O22" s="162">
        <v>0</v>
      </c>
      <c r="P22" s="162">
        <f t="shared" si="1"/>
        <v>0</v>
      </c>
      <c r="Q22" s="162">
        <v>0</v>
      </c>
      <c r="R22" s="162">
        <v>0</v>
      </c>
      <c r="S22" s="162">
        <v>0</v>
      </c>
    </row>
    <row r="23" s="150" customFormat="1" ht="15.95" customHeight="1" spans="1:19">
      <c r="A23" s="164"/>
      <c r="B23" s="163" t="s">
        <v>169</v>
      </c>
      <c r="C23" s="163" t="s">
        <v>234</v>
      </c>
      <c r="D23" s="162">
        <f t="shared" si="0"/>
        <v>5</v>
      </c>
      <c r="E23" s="162">
        <v>5</v>
      </c>
      <c r="F23" s="162">
        <v>5</v>
      </c>
      <c r="G23" s="162">
        <v>5</v>
      </c>
      <c r="H23" s="162">
        <v>0</v>
      </c>
      <c r="I23" s="162">
        <v>0</v>
      </c>
      <c r="J23" s="162">
        <v>0</v>
      </c>
      <c r="K23" s="162">
        <v>0</v>
      </c>
      <c r="L23" s="162">
        <v>0</v>
      </c>
      <c r="M23" s="162">
        <v>0</v>
      </c>
      <c r="N23" s="162">
        <v>0</v>
      </c>
      <c r="O23" s="162">
        <v>0</v>
      </c>
      <c r="P23" s="162">
        <f t="shared" si="1"/>
        <v>0</v>
      </c>
      <c r="Q23" s="162">
        <v>0</v>
      </c>
      <c r="R23" s="162">
        <v>0</v>
      </c>
      <c r="S23" s="162">
        <v>0</v>
      </c>
    </row>
    <row r="24" s="150" customFormat="1" ht="15.95" customHeight="1" spans="1:19">
      <c r="A24" s="164"/>
      <c r="B24" s="163" t="s">
        <v>166</v>
      </c>
      <c r="C24" s="163" t="s">
        <v>235</v>
      </c>
      <c r="D24" s="162">
        <f t="shared" si="0"/>
        <v>5</v>
      </c>
      <c r="E24" s="162">
        <v>5</v>
      </c>
      <c r="F24" s="162">
        <v>5</v>
      </c>
      <c r="G24" s="162">
        <v>5</v>
      </c>
      <c r="H24" s="162">
        <v>0</v>
      </c>
      <c r="I24" s="162">
        <v>0</v>
      </c>
      <c r="J24" s="162">
        <v>0</v>
      </c>
      <c r="K24" s="162">
        <v>0</v>
      </c>
      <c r="L24" s="162">
        <v>0</v>
      </c>
      <c r="M24" s="162">
        <v>0</v>
      </c>
      <c r="N24" s="162">
        <v>0</v>
      </c>
      <c r="O24" s="162">
        <v>0</v>
      </c>
      <c r="P24" s="162">
        <f t="shared" si="1"/>
        <v>0</v>
      </c>
      <c r="Q24" s="162">
        <v>0</v>
      </c>
      <c r="R24" s="162">
        <v>0</v>
      </c>
      <c r="S24" s="162">
        <v>0</v>
      </c>
    </row>
    <row r="25" s="150" customFormat="1" ht="15.95" customHeight="1" spans="1:19">
      <c r="A25" s="164"/>
      <c r="B25" s="163" t="s">
        <v>123</v>
      </c>
      <c r="C25" s="163" t="s">
        <v>236</v>
      </c>
      <c r="D25" s="162">
        <f t="shared" si="0"/>
        <v>10.5</v>
      </c>
      <c r="E25" s="162">
        <v>10.5</v>
      </c>
      <c r="F25" s="162">
        <v>10.5</v>
      </c>
      <c r="G25" s="162">
        <v>10.5</v>
      </c>
      <c r="H25" s="162">
        <v>0</v>
      </c>
      <c r="I25" s="162">
        <v>0</v>
      </c>
      <c r="J25" s="162">
        <v>0</v>
      </c>
      <c r="K25" s="162">
        <v>0</v>
      </c>
      <c r="L25" s="162">
        <v>0</v>
      </c>
      <c r="M25" s="162">
        <v>0</v>
      </c>
      <c r="N25" s="162">
        <v>0</v>
      </c>
      <c r="O25" s="162">
        <v>0</v>
      </c>
      <c r="P25" s="162">
        <f t="shared" si="1"/>
        <v>0</v>
      </c>
      <c r="Q25" s="162">
        <v>0</v>
      </c>
      <c r="R25" s="162">
        <v>0</v>
      </c>
      <c r="S25" s="162">
        <v>0</v>
      </c>
    </row>
    <row r="26" s="150" customFormat="1" ht="15.95" customHeight="1" spans="1:19">
      <c r="A26" s="164"/>
      <c r="B26" s="163" t="s">
        <v>125</v>
      </c>
      <c r="C26" s="163" t="s">
        <v>237</v>
      </c>
      <c r="D26" s="162">
        <f t="shared" si="0"/>
        <v>2.2</v>
      </c>
      <c r="E26" s="162">
        <v>2.2</v>
      </c>
      <c r="F26" s="162">
        <v>2.2</v>
      </c>
      <c r="G26" s="162">
        <v>2.2</v>
      </c>
      <c r="H26" s="162">
        <v>0</v>
      </c>
      <c r="I26" s="162">
        <v>0</v>
      </c>
      <c r="J26" s="162">
        <v>0</v>
      </c>
      <c r="K26" s="162">
        <v>0</v>
      </c>
      <c r="L26" s="162">
        <v>0</v>
      </c>
      <c r="M26" s="162">
        <v>0</v>
      </c>
      <c r="N26" s="162">
        <v>0</v>
      </c>
      <c r="O26" s="162">
        <v>0</v>
      </c>
      <c r="P26" s="162">
        <f t="shared" si="1"/>
        <v>0</v>
      </c>
      <c r="Q26" s="162">
        <v>0</v>
      </c>
      <c r="R26" s="162">
        <v>0</v>
      </c>
      <c r="S26" s="162">
        <v>0</v>
      </c>
    </row>
    <row r="27" s="150" customFormat="1" ht="15.95" customHeight="1" spans="1:19">
      <c r="A27" s="164"/>
      <c r="B27" s="163" t="s">
        <v>127</v>
      </c>
      <c r="C27" s="163" t="s">
        <v>238</v>
      </c>
      <c r="D27" s="162">
        <f t="shared" si="0"/>
        <v>7.13</v>
      </c>
      <c r="E27" s="162">
        <v>7.13</v>
      </c>
      <c r="F27" s="162">
        <v>7.13</v>
      </c>
      <c r="G27" s="162">
        <v>7.13</v>
      </c>
      <c r="H27" s="162">
        <v>0</v>
      </c>
      <c r="I27" s="162">
        <v>0</v>
      </c>
      <c r="J27" s="162">
        <v>0</v>
      </c>
      <c r="K27" s="162">
        <v>0</v>
      </c>
      <c r="L27" s="162">
        <v>0</v>
      </c>
      <c r="M27" s="162">
        <v>0</v>
      </c>
      <c r="N27" s="162">
        <v>0</v>
      </c>
      <c r="O27" s="162">
        <v>0</v>
      </c>
      <c r="P27" s="162">
        <f t="shared" si="1"/>
        <v>0</v>
      </c>
      <c r="Q27" s="162">
        <v>0</v>
      </c>
      <c r="R27" s="162">
        <v>0</v>
      </c>
      <c r="S27" s="162">
        <v>0</v>
      </c>
    </row>
    <row r="28" s="150" customFormat="1" ht="15.95" customHeight="1" spans="1:19">
      <c r="A28" s="164"/>
      <c r="B28" s="163" t="s">
        <v>128</v>
      </c>
      <c r="C28" s="163" t="s">
        <v>239</v>
      </c>
      <c r="D28" s="162">
        <f t="shared" si="0"/>
        <v>0.65</v>
      </c>
      <c r="E28" s="162">
        <v>0.65</v>
      </c>
      <c r="F28" s="162">
        <v>0.65</v>
      </c>
      <c r="G28" s="162">
        <v>0.65</v>
      </c>
      <c r="H28" s="162">
        <v>0</v>
      </c>
      <c r="I28" s="162">
        <v>0</v>
      </c>
      <c r="J28" s="162">
        <v>0</v>
      </c>
      <c r="K28" s="162">
        <v>0</v>
      </c>
      <c r="L28" s="162">
        <v>0</v>
      </c>
      <c r="M28" s="162">
        <v>0</v>
      </c>
      <c r="N28" s="162">
        <v>0</v>
      </c>
      <c r="O28" s="162">
        <v>0</v>
      </c>
      <c r="P28" s="162">
        <f t="shared" si="1"/>
        <v>0</v>
      </c>
      <c r="Q28" s="162">
        <v>0</v>
      </c>
      <c r="R28" s="162">
        <v>0</v>
      </c>
      <c r="S28" s="162">
        <v>0</v>
      </c>
    </row>
    <row r="29" s="150" customFormat="1" ht="15.95" customHeight="1" spans="1:19">
      <c r="A29" s="164"/>
      <c r="B29" s="163" t="s">
        <v>129</v>
      </c>
      <c r="C29" s="163" t="s">
        <v>240</v>
      </c>
      <c r="D29" s="162">
        <f t="shared" si="0"/>
        <v>4.1</v>
      </c>
      <c r="E29" s="162">
        <v>4.1</v>
      </c>
      <c r="F29" s="162">
        <v>4.1</v>
      </c>
      <c r="G29" s="162">
        <v>4.1</v>
      </c>
      <c r="H29" s="162">
        <v>0</v>
      </c>
      <c r="I29" s="162">
        <v>0</v>
      </c>
      <c r="J29" s="162">
        <v>0</v>
      </c>
      <c r="K29" s="162">
        <v>0</v>
      </c>
      <c r="L29" s="162">
        <v>0</v>
      </c>
      <c r="M29" s="162">
        <v>0</v>
      </c>
      <c r="N29" s="162">
        <v>0</v>
      </c>
      <c r="O29" s="162">
        <v>0</v>
      </c>
      <c r="P29" s="162">
        <f t="shared" si="1"/>
        <v>0</v>
      </c>
      <c r="Q29" s="162">
        <v>0</v>
      </c>
      <c r="R29" s="162">
        <v>0</v>
      </c>
      <c r="S29" s="162">
        <v>0</v>
      </c>
    </row>
    <row r="30" s="150" customFormat="1" ht="15.95" customHeight="1" spans="1:19">
      <c r="A30" s="164"/>
      <c r="B30" s="163" t="s">
        <v>138</v>
      </c>
      <c r="C30" s="163" t="s">
        <v>241</v>
      </c>
      <c r="D30" s="162">
        <f t="shared" si="0"/>
        <v>7</v>
      </c>
      <c r="E30" s="162">
        <v>7</v>
      </c>
      <c r="F30" s="162">
        <v>7</v>
      </c>
      <c r="G30" s="162">
        <v>7</v>
      </c>
      <c r="H30" s="162">
        <v>0</v>
      </c>
      <c r="I30" s="162">
        <v>0</v>
      </c>
      <c r="J30" s="162">
        <v>0</v>
      </c>
      <c r="K30" s="162">
        <v>0</v>
      </c>
      <c r="L30" s="162">
        <v>0</v>
      </c>
      <c r="M30" s="162">
        <v>0</v>
      </c>
      <c r="N30" s="162">
        <v>0</v>
      </c>
      <c r="O30" s="162">
        <v>0</v>
      </c>
      <c r="P30" s="162">
        <f t="shared" si="1"/>
        <v>0</v>
      </c>
      <c r="Q30" s="162">
        <v>0</v>
      </c>
      <c r="R30" s="162">
        <v>0</v>
      </c>
      <c r="S30" s="162">
        <v>0</v>
      </c>
    </row>
    <row r="31" s="150" customFormat="1" ht="15.95" customHeight="1" spans="1:19">
      <c r="A31" s="164"/>
      <c r="B31" s="163" t="s">
        <v>140</v>
      </c>
      <c r="C31" s="163" t="s">
        <v>242</v>
      </c>
      <c r="D31" s="162">
        <f t="shared" si="0"/>
        <v>11.12</v>
      </c>
      <c r="E31" s="162">
        <v>11.12</v>
      </c>
      <c r="F31" s="162">
        <v>11.12</v>
      </c>
      <c r="G31" s="162">
        <v>11.12</v>
      </c>
      <c r="H31" s="162">
        <v>0</v>
      </c>
      <c r="I31" s="162">
        <v>0</v>
      </c>
      <c r="J31" s="162">
        <v>0</v>
      </c>
      <c r="K31" s="162">
        <v>0</v>
      </c>
      <c r="L31" s="162">
        <v>0</v>
      </c>
      <c r="M31" s="162">
        <v>0</v>
      </c>
      <c r="N31" s="162">
        <v>0</v>
      </c>
      <c r="O31" s="162">
        <v>0</v>
      </c>
      <c r="P31" s="162">
        <f t="shared" si="1"/>
        <v>0</v>
      </c>
      <c r="Q31" s="162">
        <v>0</v>
      </c>
      <c r="R31" s="162">
        <v>0</v>
      </c>
      <c r="S31" s="162">
        <v>0</v>
      </c>
    </row>
    <row r="32" s="150" customFormat="1" ht="15.95" customHeight="1" spans="1:19">
      <c r="A32" s="164"/>
      <c r="B32" s="163" t="s">
        <v>243</v>
      </c>
      <c r="C32" s="163" t="s">
        <v>244</v>
      </c>
      <c r="D32" s="162">
        <f t="shared" si="0"/>
        <v>8.7</v>
      </c>
      <c r="E32" s="162">
        <v>8.7</v>
      </c>
      <c r="F32" s="162">
        <v>8.7</v>
      </c>
      <c r="G32" s="162">
        <v>8.7</v>
      </c>
      <c r="H32" s="162">
        <v>0</v>
      </c>
      <c r="I32" s="162">
        <v>0</v>
      </c>
      <c r="J32" s="162">
        <v>0</v>
      </c>
      <c r="K32" s="162">
        <v>0</v>
      </c>
      <c r="L32" s="162">
        <v>0</v>
      </c>
      <c r="M32" s="162">
        <v>0</v>
      </c>
      <c r="N32" s="162">
        <v>0</v>
      </c>
      <c r="O32" s="162">
        <v>0</v>
      </c>
      <c r="P32" s="162">
        <f t="shared" si="1"/>
        <v>0</v>
      </c>
      <c r="Q32" s="162">
        <v>0</v>
      </c>
      <c r="R32" s="162">
        <v>0</v>
      </c>
      <c r="S32" s="162">
        <v>0</v>
      </c>
    </row>
    <row r="33" s="150" customFormat="1" ht="15.95" customHeight="1" spans="1:19">
      <c r="A33" s="164"/>
      <c r="B33" s="163" t="s">
        <v>245</v>
      </c>
      <c r="C33" s="163" t="s">
        <v>246</v>
      </c>
      <c r="D33" s="162">
        <f t="shared" si="0"/>
        <v>65.74</v>
      </c>
      <c r="E33" s="162">
        <v>65.74</v>
      </c>
      <c r="F33" s="162">
        <v>65.74</v>
      </c>
      <c r="G33" s="162">
        <v>65.74</v>
      </c>
      <c r="H33" s="162">
        <v>0</v>
      </c>
      <c r="I33" s="162">
        <v>0</v>
      </c>
      <c r="J33" s="162">
        <v>0</v>
      </c>
      <c r="K33" s="162">
        <v>0</v>
      </c>
      <c r="L33" s="162">
        <v>0</v>
      </c>
      <c r="M33" s="162">
        <v>0</v>
      </c>
      <c r="N33" s="162">
        <v>0</v>
      </c>
      <c r="O33" s="162">
        <v>0</v>
      </c>
      <c r="P33" s="162">
        <f t="shared" si="1"/>
        <v>0</v>
      </c>
      <c r="Q33" s="162">
        <v>0</v>
      </c>
      <c r="R33" s="162">
        <v>0</v>
      </c>
      <c r="S33" s="162">
        <v>0</v>
      </c>
    </row>
    <row r="34" s="150" customFormat="1" ht="15.95" customHeight="1" spans="1:19">
      <c r="A34" s="164"/>
      <c r="B34" s="163" t="s">
        <v>153</v>
      </c>
      <c r="C34" s="163" t="s">
        <v>247</v>
      </c>
      <c r="D34" s="162">
        <f t="shared" si="0"/>
        <v>8.14</v>
      </c>
      <c r="E34" s="162">
        <v>8.14</v>
      </c>
      <c r="F34" s="162">
        <v>8.14</v>
      </c>
      <c r="G34" s="162">
        <v>8.14</v>
      </c>
      <c r="H34" s="162">
        <v>0</v>
      </c>
      <c r="I34" s="162">
        <v>0</v>
      </c>
      <c r="J34" s="162">
        <v>0</v>
      </c>
      <c r="K34" s="162">
        <v>0</v>
      </c>
      <c r="L34" s="162">
        <v>0</v>
      </c>
      <c r="M34" s="162">
        <v>0</v>
      </c>
      <c r="N34" s="162">
        <v>0</v>
      </c>
      <c r="O34" s="162">
        <v>0</v>
      </c>
      <c r="P34" s="162">
        <f t="shared" si="1"/>
        <v>0</v>
      </c>
      <c r="Q34" s="162">
        <v>0</v>
      </c>
      <c r="R34" s="162">
        <v>0</v>
      </c>
      <c r="S34" s="162">
        <v>0</v>
      </c>
    </row>
    <row r="35" s="150" customFormat="1" ht="15.95" customHeight="1" spans="1:19">
      <c r="A35" s="164" t="s">
        <v>248</v>
      </c>
      <c r="B35" s="163"/>
      <c r="C35" s="163" t="s">
        <v>249</v>
      </c>
      <c r="D35" s="162">
        <f t="shared" si="0"/>
        <v>16.84</v>
      </c>
      <c r="E35" s="162">
        <v>16.84</v>
      </c>
      <c r="F35" s="162">
        <v>16.84</v>
      </c>
      <c r="G35" s="162">
        <v>16.84</v>
      </c>
      <c r="H35" s="162">
        <v>0</v>
      </c>
      <c r="I35" s="162">
        <v>0</v>
      </c>
      <c r="J35" s="162">
        <v>0</v>
      </c>
      <c r="K35" s="162">
        <v>0</v>
      </c>
      <c r="L35" s="162">
        <v>0</v>
      </c>
      <c r="M35" s="162">
        <v>0</v>
      </c>
      <c r="N35" s="162">
        <v>0</v>
      </c>
      <c r="O35" s="162">
        <v>0</v>
      </c>
      <c r="P35" s="162">
        <f t="shared" si="1"/>
        <v>0</v>
      </c>
      <c r="Q35" s="162">
        <v>0</v>
      </c>
      <c r="R35" s="162">
        <v>0</v>
      </c>
      <c r="S35" s="162">
        <v>0</v>
      </c>
    </row>
    <row r="36" s="150" customFormat="1" ht="15.95" customHeight="1" spans="1:19">
      <c r="A36" s="164"/>
      <c r="B36" s="163" t="s">
        <v>150</v>
      </c>
      <c r="C36" s="163" t="s">
        <v>250</v>
      </c>
      <c r="D36" s="162">
        <f t="shared" si="0"/>
        <v>15.21</v>
      </c>
      <c r="E36" s="162">
        <v>15.21</v>
      </c>
      <c r="F36" s="162">
        <v>15.21</v>
      </c>
      <c r="G36" s="162">
        <v>15.21</v>
      </c>
      <c r="H36" s="162">
        <v>0</v>
      </c>
      <c r="I36" s="162">
        <v>0</v>
      </c>
      <c r="J36" s="162">
        <v>0</v>
      </c>
      <c r="K36" s="162">
        <v>0</v>
      </c>
      <c r="L36" s="162">
        <v>0</v>
      </c>
      <c r="M36" s="162">
        <v>0</v>
      </c>
      <c r="N36" s="162">
        <v>0</v>
      </c>
      <c r="O36" s="162">
        <v>0</v>
      </c>
      <c r="P36" s="162">
        <f t="shared" si="1"/>
        <v>0</v>
      </c>
      <c r="Q36" s="162">
        <v>0</v>
      </c>
      <c r="R36" s="162">
        <v>0</v>
      </c>
      <c r="S36" s="162">
        <v>0</v>
      </c>
    </row>
    <row r="37" s="150" customFormat="1" ht="15.95" customHeight="1" spans="1:19">
      <c r="A37" s="164"/>
      <c r="B37" s="163" t="s">
        <v>145</v>
      </c>
      <c r="C37" s="163" t="s">
        <v>251</v>
      </c>
      <c r="D37" s="162">
        <f t="shared" si="0"/>
        <v>1.44</v>
      </c>
      <c r="E37" s="162">
        <v>1.44</v>
      </c>
      <c r="F37" s="162">
        <v>1.44</v>
      </c>
      <c r="G37" s="162">
        <v>1.44</v>
      </c>
      <c r="H37" s="162">
        <v>0</v>
      </c>
      <c r="I37" s="162">
        <v>0</v>
      </c>
      <c r="J37" s="162">
        <v>0</v>
      </c>
      <c r="K37" s="162">
        <v>0</v>
      </c>
      <c r="L37" s="162">
        <v>0</v>
      </c>
      <c r="M37" s="162">
        <v>0</v>
      </c>
      <c r="N37" s="162">
        <v>0</v>
      </c>
      <c r="O37" s="162">
        <v>0</v>
      </c>
      <c r="P37" s="162">
        <f t="shared" si="1"/>
        <v>0</v>
      </c>
      <c r="Q37" s="162">
        <v>0</v>
      </c>
      <c r="R37" s="162">
        <v>0</v>
      </c>
      <c r="S37" s="162">
        <v>0</v>
      </c>
    </row>
    <row r="38" s="150" customFormat="1" ht="15.95" customHeight="1" spans="1:19">
      <c r="A38" s="164"/>
      <c r="B38" s="163" t="s">
        <v>166</v>
      </c>
      <c r="C38" s="163" t="s">
        <v>252</v>
      </c>
      <c r="D38" s="162">
        <f t="shared" si="0"/>
        <v>0.19</v>
      </c>
      <c r="E38" s="162">
        <v>0.19</v>
      </c>
      <c r="F38" s="162">
        <v>0.19</v>
      </c>
      <c r="G38" s="162">
        <v>0.19</v>
      </c>
      <c r="H38" s="162">
        <v>0</v>
      </c>
      <c r="I38" s="162">
        <v>0</v>
      </c>
      <c r="J38" s="162">
        <v>0</v>
      </c>
      <c r="K38" s="162">
        <v>0</v>
      </c>
      <c r="L38" s="162">
        <v>0</v>
      </c>
      <c r="M38" s="162">
        <v>0</v>
      </c>
      <c r="N38" s="162">
        <v>0</v>
      </c>
      <c r="O38" s="162">
        <v>0</v>
      </c>
      <c r="P38" s="162">
        <f t="shared" si="1"/>
        <v>0</v>
      </c>
      <c r="Q38" s="162">
        <v>0</v>
      </c>
      <c r="R38" s="162">
        <v>0</v>
      </c>
      <c r="S38" s="162">
        <v>0</v>
      </c>
    </row>
    <row r="39" s="150" customFormat="1" ht="15.95" customHeight="1" spans="1:19">
      <c r="A39" s="163"/>
      <c r="B39" s="163"/>
      <c r="C39" s="163" t="s">
        <v>253</v>
      </c>
      <c r="D39" s="162">
        <f t="shared" si="0"/>
        <v>632.3</v>
      </c>
      <c r="E39" s="162">
        <v>632.3</v>
      </c>
      <c r="F39" s="162">
        <v>632.3</v>
      </c>
      <c r="G39" s="162">
        <v>632.3</v>
      </c>
      <c r="H39" s="162">
        <v>0</v>
      </c>
      <c r="I39" s="162">
        <v>0</v>
      </c>
      <c r="J39" s="162">
        <v>0</v>
      </c>
      <c r="K39" s="162">
        <v>0</v>
      </c>
      <c r="L39" s="162">
        <v>0</v>
      </c>
      <c r="M39" s="162">
        <v>0</v>
      </c>
      <c r="N39" s="162">
        <v>0</v>
      </c>
      <c r="O39" s="162">
        <v>0</v>
      </c>
      <c r="P39" s="162">
        <f t="shared" si="1"/>
        <v>0</v>
      </c>
      <c r="Q39" s="162">
        <v>0</v>
      </c>
      <c r="R39" s="162">
        <v>0</v>
      </c>
      <c r="S39" s="162">
        <v>0</v>
      </c>
    </row>
    <row r="40" s="150" customFormat="1" ht="15.95" customHeight="1" spans="1:19">
      <c r="A40" s="164" t="s">
        <v>220</v>
      </c>
      <c r="B40" s="163"/>
      <c r="C40" s="163" t="s">
        <v>221</v>
      </c>
      <c r="D40" s="162">
        <f t="shared" si="0"/>
        <v>559.57</v>
      </c>
      <c r="E40" s="162">
        <v>559.57</v>
      </c>
      <c r="F40" s="162">
        <v>559.57</v>
      </c>
      <c r="G40" s="162">
        <v>559.57</v>
      </c>
      <c r="H40" s="162">
        <v>0</v>
      </c>
      <c r="I40" s="162">
        <v>0</v>
      </c>
      <c r="J40" s="162">
        <v>0</v>
      </c>
      <c r="K40" s="162">
        <v>0</v>
      </c>
      <c r="L40" s="162">
        <v>0</v>
      </c>
      <c r="M40" s="162">
        <v>0</v>
      </c>
      <c r="N40" s="162">
        <v>0</v>
      </c>
      <c r="O40" s="162">
        <v>0</v>
      </c>
      <c r="P40" s="162">
        <f t="shared" si="1"/>
        <v>0</v>
      </c>
      <c r="Q40" s="162">
        <v>0</v>
      </c>
      <c r="R40" s="162">
        <v>0</v>
      </c>
      <c r="S40" s="162">
        <v>0</v>
      </c>
    </row>
    <row r="41" s="150" customFormat="1" ht="15.95" customHeight="1" spans="1:19">
      <c r="A41" s="164"/>
      <c r="B41" s="163" t="s">
        <v>150</v>
      </c>
      <c r="C41" s="163" t="s">
        <v>222</v>
      </c>
      <c r="D41" s="162">
        <f t="shared" si="0"/>
        <v>146.28</v>
      </c>
      <c r="E41" s="162">
        <v>146.28</v>
      </c>
      <c r="F41" s="162">
        <v>146.28</v>
      </c>
      <c r="G41" s="162">
        <v>146.28</v>
      </c>
      <c r="H41" s="162">
        <v>0</v>
      </c>
      <c r="I41" s="162">
        <v>0</v>
      </c>
      <c r="J41" s="162">
        <v>0</v>
      </c>
      <c r="K41" s="162">
        <v>0</v>
      </c>
      <c r="L41" s="162">
        <v>0</v>
      </c>
      <c r="M41" s="162">
        <v>0</v>
      </c>
      <c r="N41" s="162">
        <v>0</v>
      </c>
      <c r="O41" s="162">
        <v>0</v>
      </c>
      <c r="P41" s="162">
        <f t="shared" si="1"/>
        <v>0</v>
      </c>
      <c r="Q41" s="162">
        <v>0</v>
      </c>
      <c r="R41" s="162">
        <v>0</v>
      </c>
      <c r="S41" s="162">
        <v>0</v>
      </c>
    </row>
    <row r="42" s="150" customFormat="1" ht="15.95" customHeight="1" spans="1:19">
      <c r="A42" s="164"/>
      <c r="B42" s="163" t="s">
        <v>155</v>
      </c>
      <c r="C42" s="163" t="s">
        <v>223</v>
      </c>
      <c r="D42" s="162">
        <f t="shared" si="0"/>
        <v>288.17</v>
      </c>
      <c r="E42" s="162">
        <v>288.17</v>
      </c>
      <c r="F42" s="162">
        <v>288.17</v>
      </c>
      <c r="G42" s="162">
        <v>288.17</v>
      </c>
      <c r="H42" s="162">
        <v>0</v>
      </c>
      <c r="I42" s="162">
        <v>0</v>
      </c>
      <c r="J42" s="162">
        <v>0</v>
      </c>
      <c r="K42" s="162">
        <v>0</v>
      </c>
      <c r="L42" s="162">
        <v>0</v>
      </c>
      <c r="M42" s="162">
        <v>0</v>
      </c>
      <c r="N42" s="162">
        <v>0</v>
      </c>
      <c r="O42" s="162">
        <v>0</v>
      </c>
      <c r="P42" s="162">
        <f t="shared" si="1"/>
        <v>0</v>
      </c>
      <c r="Q42" s="162">
        <v>0</v>
      </c>
      <c r="R42" s="162">
        <v>0</v>
      </c>
      <c r="S42" s="162">
        <v>0</v>
      </c>
    </row>
    <row r="43" s="150" customFormat="1" ht="15.95" customHeight="1" spans="1:19">
      <c r="A43" s="164"/>
      <c r="B43" s="163" t="s">
        <v>164</v>
      </c>
      <c r="C43" s="163" t="s">
        <v>225</v>
      </c>
      <c r="D43" s="162">
        <f t="shared" si="0"/>
        <v>50.45</v>
      </c>
      <c r="E43" s="162">
        <v>50.45</v>
      </c>
      <c r="F43" s="162">
        <v>50.45</v>
      </c>
      <c r="G43" s="162">
        <v>50.45</v>
      </c>
      <c r="H43" s="162">
        <v>0</v>
      </c>
      <c r="I43" s="162">
        <v>0</v>
      </c>
      <c r="J43" s="162">
        <v>0</v>
      </c>
      <c r="K43" s="162">
        <v>0</v>
      </c>
      <c r="L43" s="162">
        <v>0</v>
      </c>
      <c r="M43" s="162">
        <v>0</v>
      </c>
      <c r="N43" s="162">
        <v>0</v>
      </c>
      <c r="O43" s="162">
        <v>0</v>
      </c>
      <c r="P43" s="162">
        <f t="shared" si="1"/>
        <v>0</v>
      </c>
      <c r="Q43" s="162">
        <v>0</v>
      </c>
      <c r="R43" s="162">
        <v>0</v>
      </c>
      <c r="S43" s="162">
        <v>0</v>
      </c>
    </row>
    <row r="44" s="150" customFormat="1" ht="15.95" customHeight="1" spans="1:19">
      <c r="A44" s="164"/>
      <c r="B44" s="163" t="s">
        <v>122</v>
      </c>
      <c r="C44" s="163" t="s">
        <v>226</v>
      </c>
      <c r="D44" s="162">
        <f t="shared" si="0"/>
        <v>28.38</v>
      </c>
      <c r="E44" s="162">
        <v>28.38</v>
      </c>
      <c r="F44" s="162">
        <v>28.38</v>
      </c>
      <c r="G44" s="162">
        <v>28.38</v>
      </c>
      <c r="H44" s="162">
        <v>0</v>
      </c>
      <c r="I44" s="162">
        <v>0</v>
      </c>
      <c r="J44" s="162">
        <v>0</v>
      </c>
      <c r="K44" s="162">
        <v>0</v>
      </c>
      <c r="L44" s="162">
        <v>0</v>
      </c>
      <c r="M44" s="162">
        <v>0</v>
      </c>
      <c r="N44" s="162">
        <v>0</v>
      </c>
      <c r="O44" s="162">
        <v>0</v>
      </c>
      <c r="P44" s="162">
        <f t="shared" si="1"/>
        <v>0</v>
      </c>
      <c r="Q44" s="162">
        <v>0</v>
      </c>
      <c r="R44" s="162">
        <v>0</v>
      </c>
      <c r="S44" s="162">
        <v>0</v>
      </c>
    </row>
    <row r="45" s="150" customFormat="1" ht="15.95" customHeight="1" spans="1:19">
      <c r="A45" s="164"/>
      <c r="B45" s="163" t="s">
        <v>124</v>
      </c>
      <c r="C45" s="163" t="s">
        <v>227</v>
      </c>
      <c r="D45" s="162">
        <f t="shared" si="0"/>
        <v>8.53</v>
      </c>
      <c r="E45" s="162">
        <v>8.53</v>
      </c>
      <c r="F45" s="162">
        <v>8.53</v>
      </c>
      <c r="G45" s="162">
        <v>8.53</v>
      </c>
      <c r="H45" s="162">
        <v>0</v>
      </c>
      <c r="I45" s="162">
        <v>0</v>
      </c>
      <c r="J45" s="162">
        <v>0</v>
      </c>
      <c r="K45" s="162">
        <v>0</v>
      </c>
      <c r="L45" s="162">
        <v>0</v>
      </c>
      <c r="M45" s="162">
        <v>0</v>
      </c>
      <c r="N45" s="162">
        <v>0</v>
      </c>
      <c r="O45" s="162">
        <v>0</v>
      </c>
      <c r="P45" s="162">
        <f t="shared" si="1"/>
        <v>0</v>
      </c>
      <c r="Q45" s="162">
        <v>0</v>
      </c>
      <c r="R45" s="162">
        <v>0</v>
      </c>
      <c r="S45" s="162">
        <v>0</v>
      </c>
    </row>
    <row r="46" s="150" customFormat="1" ht="15.95" customHeight="1" spans="1:19">
      <c r="A46" s="164"/>
      <c r="B46" s="163" t="s">
        <v>125</v>
      </c>
      <c r="C46" s="163" t="s">
        <v>228</v>
      </c>
      <c r="D46" s="162">
        <f t="shared" si="0"/>
        <v>37.76</v>
      </c>
      <c r="E46" s="162">
        <v>37.76</v>
      </c>
      <c r="F46" s="162">
        <v>37.76</v>
      </c>
      <c r="G46" s="162">
        <v>37.76</v>
      </c>
      <c r="H46" s="162">
        <v>0</v>
      </c>
      <c r="I46" s="162">
        <v>0</v>
      </c>
      <c r="J46" s="162">
        <v>0</v>
      </c>
      <c r="K46" s="162">
        <v>0</v>
      </c>
      <c r="L46" s="162">
        <v>0</v>
      </c>
      <c r="M46" s="162">
        <v>0</v>
      </c>
      <c r="N46" s="162">
        <v>0</v>
      </c>
      <c r="O46" s="162">
        <v>0</v>
      </c>
      <c r="P46" s="162">
        <f t="shared" si="1"/>
        <v>0</v>
      </c>
      <c r="Q46" s="162">
        <v>0</v>
      </c>
      <c r="R46" s="162">
        <v>0</v>
      </c>
      <c r="S46" s="162">
        <v>0</v>
      </c>
    </row>
    <row r="47" s="150" customFormat="1" ht="15.95" customHeight="1" spans="1:19">
      <c r="A47" s="164" t="s">
        <v>229</v>
      </c>
      <c r="B47" s="163"/>
      <c r="C47" s="163" t="s">
        <v>230</v>
      </c>
      <c r="D47" s="162">
        <f t="shared" si="0"/>
        <v>70.85</v>
      </c>
      <c r="E47" s="162">
        <v>70.85</v>
      </c>
      <c r="F47" s="162">
        <v>70.85</v>
      </c>
      <c r="G47" s="162">
        <v>70.85</v>
      </c>
      <c r="H47" s="162">
        <v>0</v>
      </c>
      <c r="I47" s="162">
        <v>0</v>
      </c>
      <c r="J47" s="162">
        <v>0</v>
      </c>
      <c r="K47" s="162">
        <v>0</v>
      </c>
      <c r="L47" s="162">
        <v>0</v>
      </c>
      <c r="M47" s="162">
        <v>0</v>
      </c>
      <c r="N47" s="162">
        <v>0</v>
      </c>
      <c r="O47" s="162">
        <v>0</v>
      </c>
      <c r="P47" s="162">
        <f t="shared" si="1"/>
        <v>0</v>
      </c>
      <c r="Q47" s="162">
        <v>0</v>
      </c>
      <c r="R47" s="162">
        <v>0</v>
      </c>
      <c r="S47" s="162">
        <v>0</v>
      </c>
    </row>
    <row r="48" s="150" customFormat="1" ht="15.95" customHeight="1" spans="1:19">
      <c r="A48" s="164"/>
      <c r="B48" s="163" t="s">
        <v>150</v>
      </c>
      <c r="C48" s="163" t="s">
        <v>231</v>
      </c>
      <c r="D48" s="162">
        <f t="shared" si="0"/>
        <v>6</v>
      </c>
      <c r="E48" s="162">
        <v>6</v>
      </c>
      <c r="F48" s="162">
        <v>6</v>
      </c>
      <c r="G48" s="162">
        <v>6</v>
      </c>
      <c r="H48" s="162">
        <v>0</v>
      </c>
      <c r="I48" s="162">
        <v>0</v>
      </c>
      <c r="J48" s="162">
        <v>0</v>
      </c>
      <c r="K48" s="162">
        <v>0</v>
      </c>
      <c r="L48" s="162">
        <v>0</v>
      </c>
      <c r="M48" s="162">
        <v>0</v>
      </c>
      <c r="N48" s="162">
        <v>0</v>
      </c>
      <c r="O48" s="162">
        <v>0</v>
      </c>
      <c r="P48" s="162">
        <f t="shared" si="1"/>
        <v>0</v>
      </c>
      <c r="Q48" s="162">
        <v>0</v>
      </c>
      <c r="R48" s="162">
        <v>0</v>
      </c>
      <c r="S48" s="162">
        <v>0</v>
      </c>
    </row>
    <row r="49" s="150" customFormat="1" ht="15.95" customHeight="1" spans="1:19">
      <c r="A49" s="164"/>
      <c r="B49" s="163" t="s">
        <v>162</v>
      </c>
      <c r="C49" s="163" t="s">
        <v>254</v>
      </c>
      <c r="D49" s="162">
        <f t="shared" si="0"/>
        <v>0.03</v>
      </c>
      <c r="E49" s="162">
        <v>0.03</v>
      </c>
      <c r="F49" s="162">
        <v>0.03</v>
      </c>
      <c r="G49" s="162">
        <v>0.03</v>
      </c>
      <c r="H49" s="162">
        <v>0</v>
      </c>
      <c r="I49" s="162">
        <v>0</v>
      </c>
      <c r="J49" s="162">
        <v>0</v>
      </c>
      <c r="K49" s="162">
        <v>0</v>
      </c>
      <c r="L49" s="162">
        <v>0</v>
      </c>
      <c r="M49" s="162">
        <v>0</v>
      </c>
      <c r="N49" s="162">
        <v>0</v>
      </c>
      <c r="O49" s="162">
        <v>0</v>
      </c>
      <c r="P49" s="162">
        <f t="shared" si="1"/>
        <v>0</v>
      </c>
      <c r="Q49" s="162">
        <v>0</v>
      </c>
      <c r="R49" s="162">
        <v>0</v>
      </c>
      <c r="S49" s="162">
        <v>0</v>
      </c>
    </row>
    <row r="50" s="150" customFormat="1" ht="15.95" customHeight="1" spans="1:19">
      <c r="A50" s="164"/>
      <c r="B50" s="163" t="s">
        <v>145</v>
      </c>
      <c r="C50" s="163" t="s">
        <v>232</v>
      </c>
      <c r="D50" s="162">
        <f t="shared" si="0"/>
        <v>0.5</v>
      </c>
      <c r="E50" s="162">
        <v>0.5</v>
      </c>
      <c r="F50" s="162">
        <v>0.5</v>
      </c>
      <c r="G50" s="162">
        <v>0.5</v>
      </c>
      <c r="H50" s="162">
        <v>0</v>
      </c>
      <c r="I50" s="162">
        <v>0</v>
      </c>
      <c r="J50" s="162">
        <v>0</v>
      </c>
      <c r="K50" s="162">
        <v>0</v>
      </c>
      <c r="L50" s="162">
        <v>0</v>
      </c>
      <c r="M50" s="162">
        <v>0</v>
      </c>
      <c r="N50" s="162">
        <v>0</v>
      </c>
      <c r="O50" s="162">
        <v>0</v>
      </c>
      <c r="P50" s="162">
        <f t="shared" si="1"/>
        <v>0</v>
      </c>
      <c r="Q50" s="162">
        <v>0</v>
      </c>
      <c r="R50" s="162">
        <v>0</v>
      </c>
      <c r="S50" s="162">
        <v>0</v>
      </c>
    </row>
    <row r="51" s="150" customFormat="1" ht="15.95" customHeight="1" spans="1:19">
      <c r="A51" s="164"/>
      <c r="B51" s="163" t="s">
        <v>187</v>
      </c>
      <c r="C51" s="163" t="s">
        <v>233</v>
      </c>
      <c r="D51" s="162">
        <f t="shared" si="0"/>
        <v>0.5</v>
      </c>
      <c r="E51" s="162">
        <v>0.5</v>
      </c>
      <c r="F51" s="162">
        <v>0.5</v>
      </c>
      <c r="G51" s="162">
        <v>0.5</v>
      </c>
      <c r="H51" s="162">
        <v>0</v>
      </c>
      <c r="I51" s="162">
        <v>0</v>
      </c>
      <c r="J51" s="162">
        <v>0</v>
      </c>
      <c r="K51" s="162">
        <v>0</v>
      </c>
      <c r="L51" s="162">
        <v>0</v>
      </c>
      <c r="M51" s="162">
        <v>0</v>
      </c>
      <c r="N51" s="162">
        <v>0</v>
      </c>
      <c r="O51" s="162">
        <v>0</v>
      </c>
      <c r="P51" s="162">
        <f t="shared" si="1"/>
        <v>0</v>
      </c>
      <c r="Q51" s="162">
        <v>0</v>
      </c>
      <c r="R51" s="162">
        <v>0</v>
      </c>
      <c r="S51" s="162">
        <v>0</v>
      </c>
    </row>
    <row r="52" s="150" customFormat="1" ht="15.95" customHeight="1" spans="1:19">
      <c r="A52" s="164"/>
      <c r="B52" s="163" t="s">
        <v>169</v>
      </c>
      <c r="C52" s="163" t="s">
        <v>234</v>
      </c>
      <c r="D52" s="162">
        <f t="shared" si="0"/>
        <v>1.4</v>
      </c>
      <c r="E52" s="162">
        <v>1.4</v>
      </c>
      <c r="F52" s="162">
        <v>1.4</v>
      </c>
      <c r="G52" s="162">
        <v>1.4</v>
      </c>
      <c r="H52" s="162">
        <v>0</v>
      </c>
      <c r="I52" s="162">
        <v>0</v>
      </c>
      <c r="J52" s="162">
        <v>0</v>
      </c>
      <c r="K52" s="162">
        <v>0</v>
      </c>
      <c r="L52" s="162">
        <v>0</v>
      </c>
      <c r="M52" s="162">
        <v>0</v>
      </c>
      <c r="N52" s="162">
        <v>0</v>
      </c>
      <c r="O52" s="162">
        <v>0</v>
      </c>
      <c r="P52" s="162">
        <f t="shared" si="1"/>
        <v>0</v>
      </c>
      <c r="Q52" s="162">
        <v>0</v>
      </c>
      <c r="R52" s="162">
        <v>0</v>
      </c>
      <c r="S52" s="162">
        <v>0</v>
      </c>
    </row>
    <row r="53" s="150" customFormat="1" ht="15.95" customHeight="1" spans="1:19">
      <c r="A53" s="164"/>
      <c r="B53" s="163" t="s">
        <v>166</v>
      </c>
      <c r="C53" s="163" t="s">
        <v>235</v>
      </c>
      <c r="D53" s="162">
        <f t="shared" si="0"/>
        <v>3.36</v>
      </c>
      <c r="E53" s="162">
        <v>3.36</v>
      </c>
      <c r="F53" s="162">
        <v>3.36</v>
      </c>
      <c r="G53" s="162">
        <v>3.36</v>
      </c>
      <c r="H53" s="162">
        <v>0</v>
      </c>
      <c r="I53" s="162">
        <v>0</v>
      </c>
      <c r="J53" s="162">
        <v>0</v>
      </c>
      <c r="K53" s="162">
        <v>0</v>
      </c>
      <c r="L53" s="162">
        <v>0</v>
      </c>
      <c r="M53" s="162">
        <v>0</v>
      </c>
      <c r="N53" s="162">
        <v>0</v>
      </c>
      <c r="O53" s="162">
        <v>0</v>
      </c>
      <c r="P53" s="162">
        <f t="shared" si="1"/>
        <v>0</v>
      </c>
      <c r="Q53" s="162">
        <v>0</v>
      </c>
      <c r="R53" s="162">
        <v>0</v>
      </c>
      <c r="S53" s="162">
        <v>0</v>
      </c>
    </row>
    <row r="54" s="150" customFormat="1" ht="15.95" customHeight="1" spans="1:19">
      <c r="A54" s="164"/>
      <c r="B54" s="163" t="s">
        <v>125</v>
      </c>
      <c r="C54" s="163" t="s">
        <v>237</v>
      </c>
      <c r="D54" s="162">
        <f t="shared" si="0"/>
        <v>0.75</v>
      </c>
      <c r="E54" s="162">
        <v>0.75</v>
      </c>
      <c r="F54" s="162">
        <v>0.75</v>
      </c>
      <c r="G54" s="162">
        <v>0.75</v>
      </c>
      <c r="H54" s="162">
        <v>0</v>
      </c>
      <c r="I54" s="162">
        <v>0</v>
      </c>
      <c r="J54" s="162">
        <v>0</v>
      </c>
      <c r="K54" s="162">
        <v>0</v>
      </c>
      <c r="L54" s="162">
        <v>0</v>
      </c>
      <c r="M54" s="162">
        <v>0</v>
      </c>
      <c r="N54" s="162">
        <v>0</v>
      </c>
      <c r="O54" s="162">
        <v>0</v>
      </c>
      <c r="P54" s="162">
        <f t="shared" si="1"/>
        <v>0</v>
      </c>
      <c r="Q54" s="162">
        <v>0</v>
      </c>
      <c r="R54" s="162">
        <v>0</v>
      </c>
      <c r="S54" s="162">
        <v>0</v>
      </c>
    </row>
    <row r="55" s="150" customFormat="1" ht="15.95" customHeight="1" spans="1:19">
      <c r="A55" s="164"/>
      <c r="B55" s="163" t="s">
        <v>127</v>
      </c>
      <c r="C55" s="163" t="s">
        <v>238</v>
      </c>
      <c r="D55" s="162">
        <f t="shared" si="0"/>
        <v>2.85</v>
      </c>
      <c r="E55" s="162">
        <v>2.85</v>
      </c>
      <c r="F55" s="162">
        <v>2.85</v>
      </c>
      <c r="G55" s="162">
        <v>2.85</v>
      </c>
      <c r="H55" s="162">
        <v>0</v>
      </c>
      <c r="I55" s="162">
        <v>0</v>
      </c>
      <c r="J55" s="162">
        <v>0</v>
      </c>
      <c r="K55" s="162">
        <v>0</v>
      </c>
      <c r="L55" s="162">
        <v>0</v>
      </c>
      <c r="M55" s="162">
        <v>0</v>
      </c>
      <c r="N55" s="162">
        <v>0</v>
      </c>
      <c r="O55" s="162">
        <v>0</v>
      </c>
      <c r="P55" s="162">
        <f t="shared" si="1"/>
        <v>0</v>
      </c>
      <c r="Q55" s="162">
        <v>0</v>
      </c>
      <c r="R55" s="162">
        <v>0</v>
      </c>
      <c r="S55" s="162">
        <v>0</v>
      </c>
    </row>
    <row r="56" s="150" customFormat="1" ht="15.95" customHeight="1" spans="1:19">
      <c r="A56" s="164"/>
      <c r="B56" s="163" t="s">
        <v>129</v>
      </c>
      <c r="C56" s="163" t="s">
        <v>240</v>
      </c>
      <c r="D56" s="162">
        <f t="shared" si="0"/>
        <v>1</v>
      </c>
      <c r="E56" s="162">
        <v>1</v>
      </c>
      <c r="F56" s="162">
        <v>1</v>
      </c>
      <c r="G56" s="162">
        <v>1</v>
      </c>
      <c r="H56" s="162">
        <v>0</v>
      </c>
      <c r="I56" s="162">
        <v>0</v>
      </c>
      <c r="J56" s="162">
        <v>0</v>
      </c>
      <c r="K56" s="162">
        <v>0</v>
      </c>
      <c r="L56" s="162">
        <v>0</v>
      </c>
      <c r="M56" s="162">
        <v>0</v>
      </c>
      <c r="N56" s="162">
        <v>0</v>
      </c>
      <c r="O56" s="162">
        <v>0</v>
      </c>
      <c r="P56" s="162">
        <f t="shared" si="1"/>
        <v>0</v>
      </c>
      <c r="Q56" s="162">
        <v>0</v>
      </c>
      <c r="R56" s="162">
        <v>0</v>
      </c>
      <c r="S56" s="162">
        <v>0</v>
      </c>
    </row>
    <row r="57" s="150" customFormat="1" ht="15.95" customHeight="1" spans="1:19">
      <c r="A57" s="164"/>
      <c r="B57" s="163" t="s">
        <v>138</v>
      </c>
      <c r="C57" s="163" t="s">
        <v>241</v>
      </c>
      <c r="D57" s="162">
        <f t="shared" si="0"/>
        <v>0.75</v>
      </c>
      <c r="E57" s="162">
        <v>0.75</v>
      </c>
      <c r="F57" s="162">
        <v>0.75</v>
      </c>
      <c r="G57" s="162">
        <v>0.75</v>
      </c>
      <c r="H57" s="162">
        <v>0</v>
      </c>
      <c r="I57" s="162">
        <v>0</v>
      </c>
      <c r="J57" s="162">
        <v>0</v>
      </c>
      <c r="K57" s="162">
        <v>0</v>
      </c>
      <c r="L57" s="162">
        <v>0</v>
      </c>
      <c r="M57" s="162">
        <v>0</v>
      </c>
      <c r="N57" s="162">
        <v>0</v>
      </c>
      <c r="O57" s="162">
        <v>0</v>
      </c>
      <c r="P57" s="162">
        <f t="shared" si="1"/>
        <v>0</v>
      </c>
      <c r="Q57" s="162">
        <v>0</v>
      </c>
      <c r="R57" s="162">
        <v>0</v>
      </c>
      <c r="S57" s="162">
        <v>0</v>
      </c>
    </row>
    <row r="58" s="150" customFormat="1" ht="15.95" customHeight="1" spans="1:19">
      <c r="A58" s="164"/>
      <c r="B58" s="163" t="s">
        <v>140</v>
      </c>
      <c r="C58" s="163" t="s">
        <v>242</v>
      </c>
      <c r="D58" s="162">
        <f t="shared" si="0"/>
        <v>12.31</v>
      </c>
      <c r="E58" s="162">
        <v>12.31</v>
      </c>
      <c r="F58" s="162">
        <v>12.31</v>
      </c>
      <c r="G58" s="162">
        <v>12.31</v>
      </c>
      <c r="H58" s="162">
        <v>0</v>
      </c>
      <c r="I58" s="162">
        <v>0</v>
      </c>
      <c r="J58" s="162">
        <v>0</v>
      </c>
      <c r="K58" s="162">
        <v>0</v>
      </c>
      <c r="L58" s="162">
        <v>0</v>
      </c>
      <c r="M58" s="162">
        <v>0</v>
      </c>
      <c r="N58" s="162">
        <v>0</v>
      </c>
      <c r="O58" s="162">
        <v>0</v>
      </c>
      <c r="P58" s="162">
        <f t="shared" si="1"/>
        <v>0</v>
      </c>
      <c r="Q58" s="162">
        <v>0</v>
      </c>
      <c r="R58" s="162">
        <v>0</v>
      </c>
      <c r="S58" s="162">
        <v>0</v>
      </c>
    </row>
    <row r="59" s="150" customFormat="1" ht="15.95" customHeight="1" spans="1:19">
      <c r="A59" s="164"/>
      <c r="B59" s="163" t="s">
        <v>245</v>
      </c>
      <c r="C59" s="163" t="s">
        <v>246</v>
      </c>
      <c r="D59" s="162">
        <f t="shared" si="0"/>
        <v>38.15</v>
      </c>
      <c r="E59" s="162">
        <v>38.15</v>
      </c>
      <c r="F59" s="162">
        <v>38.15</v>
      </c>
      <c r="G59" s="162">
        <v>38.15</v>
      </c>
      <c r="H59" s="162">
        <v>0</v>
      </c>
      <c r="I59" s="162">
        <v>0</v>
      </c>
      <c r="J59" s="162">
        <v>0</v>
      </c>
      <c r="K59" s="162">
        <v>0</v>
      </c>
      <c r="L59" s="162">
        <v>0</v>
      </c>
      <c r="M59" s="162">
        <v>0</v>
      </c>
      <c r="N59" s="162">
        <v>0</v>
      </c>
      <c r="O59" s="162">
        <v>0</v>
      </c>
      <c r="P59" s="162">
        <f t="shared" si="1"/>
        <v>0</v>
      </c>
      <c r="Q59" s="162">
        <v>0</v>
      </c>
      <c r="R59" s="162">
        <v>0</v>
      </c>
      <c r="S59" s="162">
        <v>0</v>
      </c>
    </row>
    <row r="60" s="150" customFormat="1" ht="15.95" customHeight="1" spans="1:19">
      <c r="A60" s="164"/>
      <c r="B60" s="163" t="s">
        <v>153</v>
      </c>
      <c r="C60" s="163" t="s">
        <v>247</v>
      </c>
      <c r="D60" s="162">
        <f t="shared" si="0"/>
        <v>3.25</v>
      </c>
      <c r="E60" s="162">
        <v>3.25</v>
      </c>
      <c r="F60" s="162">
        <v>3.25</v>
      </c>
      <c r="G60" s="162">
        <v>3.25</v>
      </c>
      <c r="H60" s="162">
        <v>0</v>
      </c>
      <c r="I60" s="162">
        <v>0</v>
      </c>
      <c r="J60" s="162">
        <v>0</v>
      </c>
      <c r="K60" s="162">
        <v>0</v>
      </c>
      <c r="L60" s="162">
        <v>0</v>
      </c>
      <c r="M60" s="162">
        <v>0</v>
      </c>
      <c r="N60" s="162">
        <v>0</v>
      </c>
      <c r="O60" s="162">
        <v>0</v>
      </c>
      <c r="P60" s="162">
        <f t="shared" si="1"/>
        <v>0</v>
      </c>
      <c r="Q60" s="162">
        <v>0</v>
      </c>
      <c r="R60" s="162">
        <v>0</v>
      </c>
      <c r="S60" s="162">
        <v>0</v>
      </c>
    </row>
    <row r="61" s="150" customFormat="1" ht="15.95" customHeight="1" spans="1:19">
      <c r="A61" s="164" t="s">
        <v>248</v>
      </c>
      <c r="B61" s="163"/>
      <c r="C61" s="163" t="s">
        <v>249</v>
      </c>
      <c r="D61" s="162">
        <f t="shared" si="0"/>
        <v>1.88</v>
      </c>
      <c r="E61" s="162">
        <v>1.88</v>
      </c>
      <c r="F61" s="162">
        <v>1.88</v>
      </c>
      <c r="G61" s="162">
        <v>1.88</v>
      </c>
      <c r="H61" s="162">
        <v>0</v>
      </c>
      <c r="I61" s="162">
        <v>0</v>
      </c>
      <c r="J61" s="162">
        <v>0</v>
      </c>
      <c r="K61" s="162">
        <v>0</v>
      </c>
      <c r="L61" s="162">
        <v>0</v>
      </c>
      <c r="M61" s="162">
        <v>0</v>
      </c>
      <c r="N61" s="162">
        <v>0</v>
      </c>
      <c r="O61" s="162">
        <v>0</v>
      </c>
      <c r="P61" s="162">
        <f t="shared" si="1"/>
        <v>0</v>
      </c>
      <c r="Q61" s="162">
        <v>0</v>
      </c>
      <c r="R61" s="162">
        <v>0</v>
      </c>
      <c r="S61" s="162">
        <v>0</v>
      </c>
    </row>
    <row r="62" s="150" customFormat="1" ht="15.95" customHeight="1" spans="1:19">
      <c r="A62" s="164"/>
      <c r="B62" s="163" t="s">
        <v>145</v>
      </c>
      <c r="C62" s="163" t="s">
        <v>251</v>
      </c>
      <c r="D62" s="162">
        <f t="shared" si="0"/>
        <v>1.8</v>
      </c>
      <c r="E62" s="162">
        <v>1.8</v>
      </c>
      <c r="F62" s="162">
        <v>1.8</v>
      </c>
      <c r="G62" s="162">
        <v>1.8</v>
      </c>
      <c r="H62" s="162">
        <v>0</v>
      </c>
      <c r="I62" s="162">
        <v>0</v>
      </c>
      <c r="J62" s="162">
        <v>0</v>
      </c>
      <c r="K62" s="162">
        <v>0</v>
      </c>
      <c r="L62" s="162">
        <v>0</v>
      </c>
      <c r="M62" s="162">
        <v>0</v>
      </c>
      <c r="N62" s="162">
        <v>0</v>
      </c>
      <c r="O62" s="162">
        <v>0</v>
      </c>
      <c r="P62" s="162">
        <f t="shared" si="1"/>
        <v>0</v>
      </c>
      <c r="Q62" s="162">
        <v>0</v>
      </c>
      <c r="R62" s="162">
        <v>0</v>
      </c>
      <c r="S62" s="162">
        <v>0</v>
      </c>
    </row>
    <row r="63" s="150" customFormat="1" ht="15.95" customHeight="1" spans="1:19">
      <c r="A63" s="164"/>
      <c r="B63" s="163" t="s">
        <v>166</v>
      </c>
      <c r="C63" s="163" t="s">
        <v>252</v>
      </c>
      <c r="D63" s="162">
        <f t="shared" si="0"/>
        <v>0.08</v>
      </c>
      <c r="E63" s="162">
        <v>0.08</v>
      </c>
      <c r="F63" s="162">
        <v>0.08</v>
      </c>
      <c r="G63" s="162">
        <v>0.08</v>
      </c>
      <c r="H63" s="162">
        <v>0</v>
      </c>
      <c r="I63" s="162">
        <v>0</v>
      </c>
      <c r="J63" s="162">
        <v>0</v>
      </c>
      <c r="K63" s="162">
        <v>0</v>
      </c>
      <c r="L63" s="162">
        <v>0</v>
      </c>
      <c r="M63" s="162">
        <v>0</v>
      </c>
      <c r="N63" s="162">
        <v>0</v>
      </c>
      <c r="O63" s="162">
        <v>0</v>
      </c>
      <c r="P63" s="162">
        <f t="shared" si="1"/>
        <v>0</v>
      </c>
      <c r="Q63" s="162">
        <v>0</v>
      </c>
      <c r="R63" s="162">
        <v>0</v>
      </c>
      <c r="S63" s="162">
        <v>0</v>
      </c>
    </row>
    <row r="64" s="150" customFormat="1" ht="15.95" customHeight="1" spans="1:19">
      <c r="A64" s="163"/>
      <c r="B64" s="163"/>
      <c r="C64" s="163" t="s">
        <v>255</v>
      </c>
      <c r="D64" s="162">
        <f t="shared" si="0"/>
        <v>1203.94</v>
      </c>
      <c r="E64" s="162">
        <v>1203.94</v>
      </c>
      <c r="F64" s="162">
        <v>1203.94</v>
      </c>
      <c r="G64" s="162">
        <v>1203.94</v>
      </c>
      <c r="H64" s="162">
        <v>0</v>
      </c>
      <c r="I64" s="162">
        <v>0</v>
      </c>
      <c r="J64" s="162">
        <v>0</v>
      </c>
      <c r="K64" s="162">
        <v>0</v>
      </c>
      <c r="L64" s="162">
        <v>0</v>
      </c>
      <c r="M64" s="162">
        <v>0</v>
      </c>
      <c r="N64" s="162">
        <v>0</v>
      </c>
      <c r="O64" s="162">
        <v>0</v>
      </c>
      <c r="P64" s="162">
        <f t="shared" si="1"/>
        <v>0</v>
      </c>
      <c r="Q64" s="162">
        <v>0</v>
      </c>
      <c r="R64" s="162">
        <v>0</v>
      </c>
      <c r="S64" s="162">
        <v>0</v>
      </c>
    </row>
    <row r="65" s="150" customFormat="1" ht="15.95" customHeight="1" spans="1:19">
      <c r="A65" s="164" t="s">
        <v>220</v>
      </c>
      <c r="B65" s="163"/>
      <c r="C65" s="163" t="s">
        <v>221</v>
      </c>
      <c r="D65" s="162">
        <f t="shared" si="0"/>
        <v>1130.12</v>
      </c>
      <c r="E65" s="162">
        <v>1130.12</v>
      </c>
      <c r="F65" s="162">
        <v>1130.12</v>
      </c>
      <c r="G65" s="162">
        <v>1130.12</v>
      </c>
      <c r="H65" s="162">
        <v>0</v>
      </c>
      <c r="I65" s="162">
        <v>0</v>
      </c>
      <c r="J65" s="162">
        <v>0</v>
      </c>
      <c r="K65" s="162">
        <v>0</v>
      </c>
      <c r="L65" s="162">
        <v>0</v>
      </c>
      <c r="M65" s="162">
        <v>0</v>
      </c>
      <c r="N65" s="162">
        <v>0</v>
      </c>
      <c r="O65" s="162">
        <v>0</v>
      </c>
      <c r="P65" s="162">
        <f t="shared" si="1"/>
        <v>0</v>
      </c>
      <c r="Q65" s="162">
        <v>0</v>
      </c>
      <c r="R65" s="162">
        <v>0</v>
      </c>
      <c r="S65" s="162">
        <v>0</v>
      </c>
    </row>
    <row r="66" s="150" customFormat="1" ht="15.95" customHeight="1" spans="1:19">
      <c r="A66" s="164"/>
      <c r="B66" s="163" t="s">
        <v>150</v>
      </c>
      <c r="C66" s="163" t="s">
        <v>222</v>
      </c>
      <c r="D66" s="162">
        <f t="shared" si="0"/>
        <v>343.95</v>
      </c>
      <c r="E66" s="162">
        <v>343.95</v>
      </c>
      <c r="F66" s="162">
        <v>343.95</v>
      </c>
      <c r="G66" s="162">
        <v>343.95</v>
      </c>
      <c r="H66" s="162">
        <v>0</v>
      </c>
      <c r="I66" s="162">
        <v>0</v>
      </c>
      <c r="J66" s="162">
        <v>0</v>
      </c>
      <c r="K66" s="162">
        <v>0</v>
      </c>
      <c r="L66" s="162">
        <v>0</v>
      </c>
      <c r="M66" s="162">
        <v>0</v>
      </c>
      <c r="N66" s="162">
        <v>0</v>
      </c>
      <c r="O66" s="162">
        <v>0</v>
      </c>
      <c r="P66" s="162">
        <f t="shared" si="1"/>
        <v>0</v>
      </c>
      <c r="Q66" s="162">
        <v>0</v>
      </c>
      <c r="R66" s="162">
        <v>0</v>
      </c>
      <c r="S66" s="162">
        <v>0</v>
      </c>
    </row>
    <row r="67" s="150" customFormat="1" ht="15.95" customHeight="1" spans="1:19">
      <c r="A67" s="164"/>
      <c r="B67" s="163" t="s">
        <v>155</v>
      </c>
      <c r="C67" s="163" t="s">
        <v>223</v>
      </c>
      <c r="D67" s="162">
        <f t="shared" si="0"/>
        <v>167.2</v>
      </c>
      <c r="E67" s="162">
        <v>167.2</v>
      </c>
      <c r="F67" s="162">
        <v>167.2</v>
      </c>
      <c r="G67" s="162">
        <v>167.2</v>
      </c>
      <c r="H67" s="162">
        <v>0</v>
      </c>
      <c r="I67" s="162">
        <v>0</v>
      </c>
      <c r="J67" s="162">
        <v>0</v>
      </c>
      <c r="K67" s="162">
        <v>0</v>
      </c>
      <c r="L67" s="162">
        <v>0</v>
      </c>
      <c r="M67" s="162">
        <v>0</v>
      </c>
      <c r="N67" s="162">
        <v>0</v>
      </c>
      <c r="O67" s="162">
        <v>0</v>
      </c>
      <c r="P67" s="162">
        <f t="shared" si="1"/>
        <v>0</v>
      </c>
      <c r="Q67" s="162">
        <v>0</v>
      </c>
      <c r="R67" s="162">
        <v>0</v>
      </c>
      <c r="S67" s="162">
        <v>0</v>
      </c>
    </row>
    <row r="68" s="150" customFormat="1" ht="15.95" customHeight="1" spans="1:19">
      <c r="A68" s="164"/>
      <c r="B68" s="163" t="s">
        <v>169</v>
      </c>
      <c r="C68" s="163" t="s">
        <v>224</v>
      </c>
      <c r="D68" s="162">
        <f t="shared" si="0"/>
        <v>338.57</v>
      </c>
      <c r="E68" s="162">
        <v>338.57</v>
      </c>
      <c r="F68" s="162">
        <v>338.57</v>
      </c>
      <c r="G68" s="162">
        <v>338.57</v>
      </c>
      <c r="H68" s="162">
        <v>0</v>
      </c>
      <c r="I68" s="162">
        <v>0</v>
      </c>
      <c r="J68" s="162">
        <v>0</v>
      </c>
      <c r="K68" s="162">
        <v>0</v>
      </c>
      <c r="L68" s="162">
        <v>0</v>
      </c>
      <c r="M68" s="162">
        <v>0</v>
      </c>
      <c r="N68" s="162">
        <v>0</v>
      </c>
      <c r="O68" s="162">
        <v>0</v>
      </c>
      <c r="P68" s="162">
        <f t="shared" si="1"/>
        <v>0</v>
      </c>
      <c r="Q68" s="162">
        <v>0</v>
      </c>
      <c r="R68" s="162">
        <v>0</v>
      </c>
      <c r="S68" s="162">
        <v>0</v>
      </c>
    </row>
    <row r="69" s="150" customFormat="1" ht="15.95" customHeight="1" spans="1:19">
      <c r="A69" s="164"/>
      <c r="B69" s="163" t="s">
        <v>164</v>
      </c>
      <c r="C69" s="163" t="s">
        <v>225</v>
      </c>
      <c r="D69" s="162">
        <f t="shared" si="0"/>
        <v>115.71</v>
      </c>
      <c r="E69" s="162">
        <v>115.71</v>
      </c>
      <c r="F69" s="162">
        <v>115.71</v>
      </c>
      <c r="G69" s="162">
        <v>115.71</v>
      </c>
      <c r="H69" s="162">
        <v>0</v>
      </c>
      <c r="I69" s="162">
        <v>0</v>
      </c>
      <c r="J69" s="162">
        <v>0</v>
      </c>
      <c r="K69" s="162">
        <v>0</v>
      </c>
      <c r="L69" s="162">
        <v>0</v>
      </c>
      <c r="M69" s="162">
        <v>0</v>
      </c>
      <c r="N69" s="162">
        <v>0</v>
      </c>
      <c r="O69" s="162">
        <v>0</v>
      </c>
      <c r="P69" s="162">
        <f t="shared" si="1"/>
        <v>0</v>
      </c>
      <c r="Q69" s="162">
        <v>0</v>
      </c>
      <c r="R69" s="162">
        <v>0</v>
      </c>
      <c r="S69" s="162">
        <v>0</v>
      </c>
    </row>
    <row r="70" s="150" customFormat="1" ht="15.95" customHeight="1" spans="1:19">
      <c r="A70" s="164"/>
      <c r="B70" s="163" t="s">
        <v>122</v>
      </c>
      <c r="C70" s="163" t="s">
        <v>226</v>
      </c>
      <c r="D70" s="162">
        <f t="shared" si="0"/>
        <v>65.08</v>
      </c>
      <c r="E70" s="162">
        <v>65.08</v>
      </c>
      <c r="F70" s="162">
        <v>65.08</v>
      </c>
      <c r="G70" s="162">
        <v>65.08</v>
      </c>
      <c r="H70" s="162">
        <v>0</v>
      </c>
      <c r="I70" s="162">
        <v>0</v>
      </c>
      <c r="J70" s="162">
        <v>0</v>
      </c>
      <c r="K70" s="162">
        <v>0</v>
      </c>
      <c r="L70" s="162">
        <v>0</v>
      </c>
      <c r="M70" s="162">
        <v>0</v>
      </c>
      <c r="N70" s="162">
        <v>0</v>
      </c>
      <c r="O70" s="162">
        <v>0</v>
      </c>
      <c r="P70" s="162">
        <f t="shared" si="1"/>
        <v>0</v>
      </c>
      <c r="Q70" s="162">
        <v>0</v>
      </c>
      <c r="R70" s="162">
        <v>0</v>
      </c>
      <c r="S70" s="162">
        <v>0</v>
      </c>
    </row>
    <row r="71" s="150" customFormat="1" ht="15.95" customHeight="1" spans="1:19">
      <c r="A71" s="164"/>
      <c r="B71" s="163" t="s">
        <v>124</v>
      </c>
      <c r="C71" s="163" t="s">
        <v>227</v>
      </c>
      <c r="D71" s="162">
        <f t="shared" si="0"/>
        <v>13.13</v>
      </c>
      <c r="E71" s="162">
        <v>13.13</v>
      </c>
      <c r="F71" s="162">
        <v>13.13</v>
      </c>
      <c r="G71" s="162">
        <v>13.13</v>
      </c>
      <c r="H71" s="162">
        <v>0</v>
      </c>
      <c r="I71" s="162">
        <v>0</v>
      </c>
      <c r="J71" s="162">
        <v>0</v>
      </c>
      <c r="K71" s="162">
        <v>0</v>
      </c>
      <c r="L71" s="162">
        <v>0</v>
      </c>
      <c r="M71" s="162">
        <v>0</v>
      </c>
      <c r="N71" s="162">
        <v>0</v>
      </c>
      <c r="O71" s="162">
        <v>0</v>
      </c>
      <c r="P71" s="162">
        <f t="shared" si="1"/>
        <v>0</v>
      </c>
      <c r="Q71" s="162">
        <v>0</v>
      </c>
      <c r="R71" s="162">
        <v>0</v>
      </c>
      <c r="S71" s="162">
        <v>0</v>
      </c>
    </row>
    <row r="72" s="150" customFormat="1" ht="15.95" customHeight="1" spans="1:19">
      <c r="A72" s="164"/>
      <c r="B72" s="163" t="s">
        <v>125</v>
      </c>
      <c r="C72" s="163" t="s">
        <v>228</v>
      </c>
      <c r="D72" s="162">
        <f t="shared" si="0"/>
        <v>86.48</v>
      </c>
      <c r="E72" s="162">
        <v>86.48</v>
      </c>
      <c r="F72" s="162">
        <v>86.48</v>
      </c>
      <c r="G72" s="162">
        <v>86.48</v>
      </c>
      <c r="H72" s="162">
        <v>0</v>
      </c>
      <c r="I72" s="162">
        <v>0</v>
      </c>
      <c r="J72" s="162">
        <v>0</v>
      </c>
      <c r="K72" s="162">
        <v>0</v>
      </c>
      <c r="L72" s="162">
        <v>0</v>
      </c>
      <c r="M72" s="162">
        <v>0</v>
      </c>
      <c r="N72" s="162">
        <v>0</v>
      </c>
      <c r="O72" s="162">
        <v>0</v>
      </c>
      <c r="P72" s="162">
        <f t="shared" si="1"/>
        <v>0</v>
      </c>
      <c r="Q72" s="162">
        <v>0</v>
      </c>
      <c r="R72" s="162">
        <v>0</v>
      </c>
      <c r="S72" s="162">
        <v>0</v>
      </c>
    </row>
    <row r="73" s="150" customFormat="1" ht="15.95" customHeight="1" spans="1:19">
      <c r="A73" s="164" t="s">
        <v>229</v>
      </c>
      <c r="B73" s="163"/>
      <c r="C73" s="163" t="s">
        <v>230</v>
      </c>
      <c r="D73" s="162">
        <f t="shared" si="0"/>
        <v>73.6</v>
      </c>
      <c r="E73" s="162">
        <v>73.6</v>
      </c>
      <c r="F73" s="162">
        <v>73.6</v>
      </c>
      <c r="G73" s="162">
        <v>73.6</v>
      </c>
      <c r="H73" s="162">
        <v>0</v>
      </c>
      <c r="I73" s="162">
        <v>0</v>
      </c>
      <c r="J73" s="162">
        <v>0</v>
      </c>
      <c r="K73" s="162">
        <v>0</v>
      </c>
      <c r="L73" s="162">
        <v>0</v>
      </c>
      <c r="M73" s="162">
        <v>0</v>
      </c>
      <c r="N73" s="162">
        <v>0</v>
      </c>
      <c r="O73" s="162">
        <v>0</v>
      </c>
      <c r="P73" s="162">
        <f t="shared" si="1"/>
        <v>0</v>
      </c>
      <c r="Q73" s="162">
        <v>0</v>
      </c>
      <c r="R73" s="162">
        <v>0</v>
      </c>
      <c r="S73" s="162">
        <v>0</v>
      </c>
    </row>
    <row r="74" s="150" customFormat="1" ht="15.95" customHeight="1" spans="1:19">
      <c r="A74" s="164"/>
      <c r="B74" s="163" t="s">
        <v>150</v>
      </c>
      <c r="C74" s="163" t="s">
        <v>231</v>
      </c>
      <c r="D74" s="162">
        <f t="shared" ref="D74:D137" si="2">SUM(E74,P74)</f>
        <v>13.13</v>
      </c>
      <c r="E74" s="162">
        <v>13.13</v>
      </c>
      <c r="F74" s="162">
        <v>13.13</v>
      </c>
      <c r="G74" s="162">
        <v>13.13</v>
      </c>
      <c r="H74" s="162">
        <v>0</v>
      </c>
      <c r="I74" s="162">
        <v>0</v>
      </c>
      <c r="J74" s="162">
        <v>0</v>
      </c>
      <c r="K74" s="162">
        <v>0</v>
      </c>
      <c r="L74" s="162">
        <v>0</v>
      </c>
      <c r="M74" s="162">
        <v>0</v>
      </c>
      <c r="N74" s="162">
        <v>0</v>
      </c>
      <c r="O74" s="162">
        <v>0</v>
      </c>
      <c r="P74" s="162">
        <f t="shared" ref="P74:P137" si="3">SUM(Q74:S74)</f>
        <v>0</v>
      </c>
      <c r="Q74" s="162">
        <v>0</v>
      </c>
      <c r="R74" s="162">
        <v>0</v>
      </c>
      <c r="S74" s="162">
        <v>0</v>
      </c>
    </row>
    <row r="75" s="150" customFormat="1" ht="15.95" customHeight="1" spans="1:19">
      <c r="A75" s="164"/>
      <c r="B75" s="163" t="s">
        <v>155</v>
      </c>
      <c r="C75" s="163" t="s">
        <v>256</v>
      </c>
      <c r="D75" s="162">
        <f t="shared" si="2"/>
        <v>0.5</v>
      </c>
      <c r="E75" s="162">
        <v>0.5</v>
      </c>
      <c r="F75" s="162">
        <v>0.5</v>
      </c>
      <c r="G75" s="162">
        <v>0.5</v>
      </c>
      <c r="H75" s="162">
        <v>0</v>
      </c>
      <c r="I75" s="162">
        <v>0</v>
      </c>
      <c r="J75" s="162">
        <v>0</v>
      </c>
      <c r="K75" s="162">
        <v>0</v>
      </c>
      <c r="L75" s="162">
        <v>0</v>
      </c>
      <c r="M75" s="162">
        <v>0</v>
      </c>
      <c r="N75" s="162">
        <v>0</v>
      </c>
      <c r="O75" s="162">
        <v>0</v>
      </c>
      <c r="P75" s="162">
        <f t="shared" si="3"/>
        <v>0</v>
      </c>
      <c r="Q75" s="162">
        <v>0</v>
      </c>
      <c r="R75" s="162">
        <v>0</v>
      </c>
      <c r="S75" s="162">
        <v>0</v>
      </c>
    </row>
    <row r="76" s="150" customFormat="1" ht="15.95" customHeight="1" spans="1:19">
      <c r="A76" s="164"/>
      <c r="B76" s="163" t="s">
        <v>145</v>
      </c>
      <c r="C76" s="163" t="s">
        <v>232</v>
      </c>
      <c r="D76" s="162">
        <f t="shared" si="2"/>
        <v>6</v>
      </c>
      <c r="E76" s="162">
        <v>6</v>
      </c>
      <c r="F76" s="162">
        <v>6</v>
      </c>
      <c r="G76" s="162">
        <v>6</v>
      </c>
      <c r="H76" s="162">
        <v>0</v>
      </c>
      <c r="I76" s="162">
        <v>0</v>
      </c>
      <c r="J76" s="162">
        <v>0</v>
      </c>
      <c r="K76" s="162">
        <v>0</v>
      </c>
      <c r="L76" s="162">
        <v>0</v>
      </c>
      <c r="M76" s="162">
        <v>0</v>
      </c>
      <c r="N76" s="162">
        <v>0</v>
      </c>
      <c r="O76" s="162">
        <v>0</v>
      </c>
      <c r="P76" s="162">
        <f t="shared" si="3"/>
        <v>0</v>
      </c>
      <c r="Q76" s="162">
        <v>0</v>
      </c>
      <c r="R76" s="162">
        <v>0</v>
      </c>
      <c r="S76" s="162">
        <v>0</v>
      </c>
    </row>
    <row r="77" s="150" customFormat="1" ht="15.95" customHeight="1" spans="1:19">
      <c r="A77" s="164"/>
      <c r="B77" s="163" t="s">
        <v>187</v>
      </c>
      <c r="C77" s="163" t="s">
        <v>233</v>
      </c>
      <c r="D77" s="162">
        <f t="shared" si="2"/>
        <v>5</v>
      </c>
      <c r="E77" s="162">
        <v>5</v>
      </c>
      <c r="F77" s="162">
        <v>5</v>
      </c>
      <c r="G77" s="162">
        <v>5</v>
      </c>
      <c r="H77" s="162">
        <v>0</v>
      </c>
      <c r="I77" s="162">
        <v>0</v>
      </c>
      <c r="J77" s="162">
        <v>0</v>
      </c>
      <c r="K77" s="162">
        <v>0</v>
      </c>
      <c r="L77" s="162">
        <v>0</v>
      </c>
      <c r="M77" s="162">
        <v>0</v>
      </c>
      <c r="N77" s="162">
        <v>0</v>
      </c>
      <c r="O77" s="162">
        <v>0</v>
      </c>
      <c r="P77" s="162">
        <f t="shared" si="3"/>
        <v>0</v>
      </c>
      <c r="Q77" s="162">
        <v>0</v>
      </c>
      <c r="R77" s="162">
        <v>0</v>
      </c>
      <c r="S77" s="162">
        <v>0</v>
      </c>
    </row>
    <row r="78" s="150" customFormat="1" ht="15.95" customHeight="1" spans="1:19">
      <c r="A78" s="164"/>
      <c r="B78" s="163" t="s">
        <v>169</v>
      </c>
      <c r="C78" s="163" t="s">
        <v>234</v>
      </c>
      <c r="D78" s="162">
        <f t="shared" si="2"/>
        <v>1</v>
      </c>
      <c r="E78" s="162">
        <v>1</v>
      </c>
      <c r="F78" s="162">
        <v>1</v>
      </c>
      <c r="G78" s="162">
        <v>1</v>
      </c>
      <c r="H78" s="162">
        <v>0</v>
      </c>
      <c r="I78" s="162">
        <v>0</v>
      </c>
      <c r="J78" s="162">
        <v>0</v>
      </c>
      <c r="K78" s="162">
        <v>0</v>
      </c>
      <c r="L78" s="162">
        <v>0</v>
      </c>
      <c r="M78" s="162">
        <v>0</v>
      </c>
      <c r="N78" s="162">
        <v>0</v>
      </c>
      <c r="O78" s="162">
        <v>0</v>
      </c>
      <c r="P78" s="162">
        <f t="shared" si="3"/>
        <v>0</v>
      </c>
      <c r="Q78" s="162">
        <v>0</v>
      </c>
      <c r="R78" s="162">
        <v>0</v>
      </c>
      <c r="S78" s="162">
        <v>0</v>
      </c>
    </row>
    <row r="79" s="150" customFormat="1" ht="15.95" customHeight="1" spans="1:19">
      <c r="A79" s="164"/>
      <c r="B79" s="163" t="s">
        <v>166</v>
      </c>
      <c r="C79" s="163" t="s">
        <v>235</v>
      </c>
      <c r="D79" s="162">
        <f t="shared" si="2"/>
        <v>7</v>
      </c>
      <c r="E79" s="162">
        <v>7</v>
      </c>
      <c r="F79" s="162">
        <v>7</v>
      </c>
      <c r="G79" s="162">
        <v>7</v>
      </c>
      <c r="H79" s="162">
        <v>0</v>
      </c>
      <c r="I79" s="162">
        <v>0</v>
      </c>
      <c r="J79" s="162">
        <v>0</v>
      </c>
      <c r="K79" s="162">
        <v>0</v>
      </c>
      <c r="L79" s="162">
        <v>0</v>
      </c>
      <c r="M79" s="162">
        <v>0</v>
      </c>
      <c r="N79" s="162">
        <v>0</v>
      </c>
      <c r="O79" s="162">
        <v>0</v>
      </c>
      <c r="P79" s="162">
        <f t="shared" si="3"/>
        <v>0</v>
      </c>
      <c r="Q79" s="162">
        <v>0</v>
      </c>
      <c r="R79" s="162">
        <v>0</v>
      </c>
      <c r="S79" s="162">
        <v>0</v>
      </c>
    </row>
    <row r="80" s="150" customFormat="1" ht="15.95" customHeight="1" spans="1:19">
      <c r="A80" s="164"/>
      <c r="B80" s="163" t="s">
        <v>123</v>
      </c>
      <c r="C80" s="163" t="s">
        <v>236</v>
      </c>
      <c r="D80" s="162">
        <f t="shared" si="2"/>
        <v>7</v>
      </c>
      <c r="E80" s="162">
        <v>7</v>
      </c>
      <c r="F80" s="162">
        <v>7</v>
      </c>
      <c r="G80" s="162">
        <v>7</v>
      </c>
      <c r="H80" s="162">
        <v>0</v>
      </c>
      <c r="I80" s="162">
        <v>0</v>
      </c>
      <c r="J80" s="162">
        <v>0</v>
      </c>
      <c r="K80" s="162">
        <v>0</v>
      </c>
      <c r="L80" s="162">
        <v>0</v>
      </c>
      <c r="M80" s="162">
        <v>0</v>
      </c>
      <c r="N80" s="162">
        <v>0</v>
      </c>
      <c r="O80" s="162">
        <v>0</v>
      </c>
      <c r="P80" s="162">
        <f t="shared" si="3"/>
        <v>0</v>
      </c>
      <c r="Q80" s="162">
        <v>0</v>
      </c>
      <c r="R80" s="162">
        <v>0</v>
      </c>
      <c r="S80" s="162">
        <v>0</v>
      </c>
    </row>
    <row r="81" s="150" customFormat="1" ht="15.95" customHeight="1" spans="1:19">
      <c r="A81" s="164"/>
      <c r="B81" s="163" t="s">
        <v>125</v>
      </c>
      <c r="C81" s="163" t="s">
        <v>237</v>
      </c>
      <c r="D81" s="162">
        <f t="shared" si="2"/>
        <v>3</v>
      </c>
      <c r="E81" s="162">
        <v>3</v>
      </c>
      <c r="F81" s="162">
        <v>3</v>
      </c>
      <c r="G81" s="162">
        <v>3</v>
      </c>
      <c r="H81" s="162">
        <v>0</v>
      </c>
      <c r="I81" s="162">
        <v>0</v>
      </c>
      <c r="J81" s="162">
        <v>0</v>
      </c>
      <c r="K81" s="162">
        <v>0</v>
      </c>
      <c r="L81" s="162">
        <v>0</v>
      </c>
      <c r="M81" s="162">
        <v>0</v>
      </c>
      <c r="N81" s="162">
        <v>0</v>
      </c>
      <c r="O81" s="162">
        <v>0</v>
      </c>
      <c r="P81" s="162">
        <f t="shared" si="3"/>
        <v>0</v>
      </c>
      <c r="Q81" s="162">
        <v>0</v>
      </c>
      <c r="R81" s="162">
        <v>0</v>
      </c>
      <c r="S81" s="162">
        <v>0</v>
      </c>
    </row>
    <row r="82" s="150" customFormat="1" ht="15.95" customHeight="1" spans="1:19">
      <c r="A82" s="164"/>
      <c r="B82" s="163" t="s">
        <v>127</v>
      </c>
      <c r="C82" s="163" t="s">
        <v>238</v>
      </c>
      <c r="D82" s="162">
        <f t="shared" si="2"/>
        <v>1.43</v>
      </c>
      <c r="E82" s="162">
        <v>1.43</v>
      </c>
      <c r="F82" s="162">
        <v>1.43</v>
      </c>
      <c r="G82" s="162">
        <v>1.43</v>
      </c>
      <c r="H82" s="162">
        <v>0</v>
      </c>
      <c r="I82" s="162">
        <v>0</v>
      </c>
      <c r="J82" s="162">
        <v>0</v>
      </c>
      <c r="K82" s="162">
        <v>0</v>
      </c>
      <c r="L82" s="162">
        <v>0</v>
      </c>
      <c r="M82" s="162">
        <v>0</v>
      </c>
      <c r="N82" s="162">
        <v>0</v>
      </c>
      <c r="O82" s="162">
        <v>0</v>
      </c>
      <c r="P82" s="162">
        <f t="shared" si="3"/>
        <v>0</v>
      </c>
      <c r="Q82" s="162">
        <v>0</v>
      </c>
      <c r="R82" s="162">
        <v>0</v>
      </c>
      <c r="S82" s="162">
        <v>0</v>
      </c>
    </row>
    <row r="83" s="150" customFormat="1" ht="15.95" customHeight="1" spans="1:19">
      <c r="A83" s="164"/>
      <c r="B83" s="163" t="s">
        <v>129</v>
      </c>
      <c r="C83" s="163" t="s">
        <v>240</v>
      </c>
      <c r="D83" s="162">
        <f t="shared" si="2"/>
        <v>0.9</v>
      </c>
      <c r="E83" s="162">
        <v>0.9</v>
      </c>
      <c r="F83" s="162">
        <v>0.9</v>
      </c>
      <c r="G83" s="162">
        <v>0.9</v>
      </c>
      <c r="H83" s="162">
        <v>0</v>
      </c>
      <c r="I83" s="162">
        <v>0</v>
      </c>
      <c r="J83" s="162">
        <v>0</v>
      </c>
      <c r="K83" s="162">
        <v>0</v>
      </c>
      <c r="L83" s="162">
        <v>0</v>
      </c>
      <c r="M83" s="162">
        <v>0</v>
      </c>
      <c r="N83" s="162">
        <v>0</v>
      </c>
      <c r="O83" s="162">
        <v>0</v>
      </c>
      <c r="P83" s="162">
        <f t="shared" si="3"/>
        <v>0</v>
      </c>
      <c r="Q83" s="162">
        <v>0</v>
      </c>
      <c r="R83" s="162">
        <v>0</v>
      </c>
      <c r="S83" s="162">
        <v>0</v>
      </c>
    </row>
    <row r="84" s="150" customFormat="1" ht="15.95" customHeight="1" spans="1:19">
      <c r="A84" s="164"/>
      <c r="B84" s="163" t="s">
        <v>140</v>
      </c>
      <c r="C84" s="163" t="s">
        <v>242</v>
      </c>
      <c r="D84" s="162">
        <f t="shared" si="2"/>
        <v>14.46</v>
      </c>
      <c r="E84" s="162">
        <v>14.46</v>
      </c>
      <c r="F84" s="162">
        <v>14.46</v>
      </c>
      <c r="G84" s="162">
        <v>14.46</v>
      </c>
      <c r="H84" s="162">
        <v>0</v>
      </c>
      <c r="I84" s="162">
        <v>0</v>
      </c>
      <c r="J84" s="162">
        <v>0</v>
      </c>
      <c r="K84" s="162">
        <v>0</v>
      </c>
      <c r="L84" s="162">
        <v>0</v>
      </c>
      <c r="M84" s="162">
        <v>0</v>
      </c>
      <c r="N84" s="162">
        <v>0</v>
      </c>
      <c r="O84" s="162">
        <v>0</v>
      </c>
      <c r="P84" s="162">
        <f t="shared" si="3"/>
        <v>0</v>
      </c>
      <c r="Q84" s="162">
        <v>0</v>
      </c>
      <c r="R84" s="162">
        <v>0</v>
      </c>
      <c r="S84" s="162">
        <v>0</v>
      </c>
    </row>
    <row r="85" s="150" customFormat="1" ht="15.95" customHeight="1" spans="1:19">
      <c r="A85" s="164"/>
      <c r="B85" s="163" t="s">
        <v>243</v>
      </c>
      <c r="C85" s="163" t="s">
        <v>244</v>
      </c>
      <c r="D85" s="162">
        <f t="shared" si="2"/>
        <v>9.8</v>
      </c>
      <c r="E85" s="162">
        <v>9.8</v>
      </c>
      <c r="F85" s="162">
        <v>9.8</v>
      </c>
      <c r="G85" s="162">
        <v>9.8</v>
      </c>
      <c r="H85" s="162">
        <v>0</v>
      </c>
      <c r="I85" s="162">
        <v>0</v>
      </c>
      <c r="J85" s="162">
        <v>0</v>
      </c>
      <c r="K85" s="162">
        <v>0</v>
      </c>
      <c r="L85" s="162">
        <v>0</v>
      </c>
      <c r="M85" s="162">
        <v>0</v>
      </c>
      <c r="N85" s="162">
        <v>0</v>
      </c>
      <c r="O85" s="162">
        <v>0</v>
      </c>
      <c r="P85" s="162">
        <f t="shared" si="3"/>
        <v>0</v>
      </c>
      <c r="Q85" s="162">
        <v>0</v>
      </c>
      <c r="R85" s="162">
        <v>0</v>
      </c>
      <c r="S85" s="162">
        <v>0</v>
      </c>
    </row>
    <row r="86" s="150" customFormat="1" ht="15.95" customHeight="1" spans="1:19">
      <c r="A86" s="164"/>
      <c r="B86" s="163" t="s">
        <v>153</v>
      </c>
      <c r="C86" s="163" t="s">
        <v>247</v>
      </c>
      <c r="D86" s="162">
        <f t="shared" si="2"/>
        <v>4.38</v>
      </c>
      <c r="E86" s="162">
        <v>4.38</v>
      </c>
      <c r="F86" s="162">
        <v>4.38</v>
      </c>
      <c r="G86" s="162">
        <v>4.38</v>
      </c>
      <c r="H86" s="162">
        <v>0</v>
      </c>
      <c r="I86" s="162">
        <v>0</v>
      </c>
      <c r="J86" s="162">
        <v>0</v>
      </c>
      <c r="K86" s="162">
        <v>0</v>
      </c>
      <c r="L86" s="162">
        <v>0</v>
      </c>
      <c r="M86" s="162">
        <v>0</v>
      </c>
      <c r="N86" s="162">
        <v>0</v>
      </c>
      <c r="O86" s="162">
        <v>0</v>
      </c>
      <c r="P86" s="162">
        <f t="shared" si="3"/>
        <v>0</v>
      </c>
      <c r="Q86" s="162">
        <v>0</v>
      </c>
      <c r="R86" s="162">
        <v>0</v>
      </c>
      <c r="S86" s="162">
        <v>0</v>
      </c>
    </row>
    <row r="87" s="150" customFormat="1" ht="15.95" customHeight="1" spans="1:19">
      <c r="A87" s="164" t="s">
        <v>248</v>
      </c>
      <c r="B87" s="163"/>
      <c r="C87" s="163" t="s">
        <v>249</v>
      </c>
      <c r="D87" s="162">
        <f t="shared" si="2"/>
        <v>0.22</v>
      </c>
      <c r="E87" s="162">
        <v>0.22</v>
      </c>
      <c r="F87" s="162">
        <v>0.22</v>
      </c>
      <c r="G87" s="162">
        <v>0.22</v>
      </c>
      <c r="H87" s="162">
        <v>0</v>
      </c>
      <c r="I87" s="162">
        <v>0</v>
      </c>
      <c r="J87" s="162">
        <v>0</v>
      </c>
      <c r="K87" s="162">
        <v>0</v>
      </c>
      <c r="L87" s="162">
        <v>0</v>
      </c>
      <c r="M87" s="162">
        <v>0</v>
      </c>
      <c r="N87" s="162">
        <v>0</v>
      </c>
      <c r="O87" s="162">
        <v>0</v>
      </c>
      <c r="P87" s="162">
        <f t="shared" si="3"/>
        <v>0</v>
      </c>
      <c r="Q87" s="162">
        <v>0</v>
      </c>
      <c r="R87" s="162">
        <v>0</v>
      </c>
      <c r="S87" s="162">
        <v>0</v>
      </c>
    </row>
    <row r="88" s="150" customFormat="1" ht="15.95" customHeight="1" spans="1:19">
      <c r="A88" s="164"/>
      <c r="B88" s="163" t="s">
        <v>166</v>
      </c>
      <c r="C88" s="163" t="s">
        <v>252</v>
      </c>
      <c r="D88" s="162">
        <f t="shared" si="2"/>
        <v>0.22</v>
      </c>
      <c r="E88" s="162">
        <v>0.22</v>
      </c>
      <c r="F88" s="162">
        <v>0.22</v>
      </c>
      <c r="G88" s="162">
        <v>0.22</v>
      </c>
      <c r="H88" s="162">
        <v>0</v>
      </c>
      <c r="I88" s="162">
        <v>0</v>
      </c>
      <c r="J88" s="162">
        <v>0</v>
      </c>
      <c r="K88" s="162">
        <v>0</v>
      </c>
      <c r="L88" s="162">
        <v>0</v>
      </c>
      <c r="M88" s="162">
        <v>0</v>
      </c>
      <c r="N88" s="162">
        <v>0</v>
      </c>
      <c r="O88" s="162">
        <v>0</v>
      </c>
      <c r="P88" s="162">
        <f t="shared" si="3"/>
        <v>0</v>
      </c>
      <c r="Q88" s="162">
        <v>0</v>
      </c>
      <c r="R88" s="162">
        <v>0</v>
      </c>
      <c r="S88" s="162">
        <v>0</v>
      </c>
    </row>
    <row r="89" s="150" customFormat="1" ht="15.95" customHeight="1" spans="1:19">
      <c r="A89" s="163"/>
      <c r="B89" s="163"/>
      <c r="C89" s="163" t="s">
        <v>257</v>
      </c>
      <c r="D89" s="162">
        <f t="shared" si="2"/>
        <v>620.65</v>
      </c>
      <c r="E89" s="162">
        <v>620.65</v>
      </c>
      <c r="F89" s="162">
        <v>620.65</v>
      </c>
      <c r="G89" s="162">
        <v>620.65</v>
      </c>
      <c r="H89" s="162">
        <v>0</v>
      </c>
      <c r="I89" s="162">
        <v>0</v>
      </c>
      <c r="J89" s="162">
        <v>0</v>
      </c>
      <c r="K89" s="162">
        <v>0</v>
      </c>
      <c r="L89" s="162">
        <v>0</v>
      </c>
      <c r="M89" s="162">
        <v>0</v>
      </c>
      <c r="N89" s="162">
        <v>0</v>
      </c>
      <c r="O89" s="162">
        <v>0</v>
      </c>
      <c r="P89" s="162">
        <f t="shared" si="3"/>
        <v>0</v>
      </c>
      <c r="Q89" s="162">
        <v>0</v>
      </c>
      <c r="R89" s="162">
        <v>0</v>
      </c>
      <c r="S89" s="162">
        <v>0</v>
      </c>
    </row>
    <row r="90" s="150" customFormat="1" ht="15.95" customHeight="1" spans="1:19">
      <c r="A90" s="164" t="s">
        <v>220</v>
      </c>
      <c r="B90" s="163"/>
      <c r="C90" s="163" t="s">
        <v>221</v>
      </c>
      <c r="D90" s="162">
        <f t="shared" si="2"/>
        <v>573.08</v>
      </c>
      <c r="E90" s="162">
        <v>573.08</v>
      </c>
      <c r="F90" s="162">
        <v>573.08</v>
      </c>
      <c r="G90" s="162">
        <v>573.08</v>
      </c>
      <c r="H90" s="162">
        <v>0</v>
      </c>
      <c r="I90" s="162">
        <v>0</v>
      </c>
      <c r="J90" s="162">
        <v>0</v>
      </c>
      <c r="K90" s="162">
        <v>0</v>
      </c>
      <c r="L90" s="162">
        <v>0</v>
      </c>
      <c r="M90" s="162">
        <v>0</v>
      </c>
      <c r="N90" s="162">
        <v>0</v>
      </c>
      <c r="O90" s="162">
        <v>0</v>
      </c>
      <c r="P90" s="162">
        <f t="shared" si="3"/>
        <v>0</v>
      </c>
      <c r="Q90" s="162">
        <v>0</v>
      </c>
      <c r="R90" s="162">
        <v>0</v>
      </c>
      <c r="S90" s="162">
        <v>0</v>
      </c>
    </row>
    <row r="91" s="150" customFormat="1" ht="15.95" customHeight="1" spans="1:19">
      <c r="A91" s="164"/>
      <c r="B91" s="163" t="s">
        <v>150</v>
      </c>
      <c r="C91" s="163" t="s">
        <v>222</v>
      </c>
      <c r="D91" s="162">
        <f t="shared" si="2"/>
        <v>166.43</v>
      </c>
      <c r="E91" s="162">
        <v>166.43</v>
      </c>
      <c r="F91" s="162">
        <v>166.43</v>
      </c>
      <c r="G91" s="162">
        <v>166.43</v>
      </c>
      <c r="H91" s="162">
        <v>0</v>
      </c>
      <c r="I91" s="162">
        <v>0</v>
      </c>
      <c r="J91" s="162">
        <v>0</v>
      </c>
      <c r="K91" s="162">
        <v>0</v>
      </c>
      <c r="L91" s="162">
        <v>0</v>
      </c>
      <c r="M91" s="162">
        <v>0</v>
      </c>
      <c r="N91" s="162">
        <v>0</v>
      </c>
      <c r="O91" s="162">
        <v>0</v>
      </c>
      <c r="P91" s="162">
        <f t="shared" si="3"/>
        <v>0</v>
      </c>
      <c r="Q91" s="162">
        <v>0</v>
      </c>
      <c r="R91" s="162">
        <v>0</v>
      </c>
      <c r="S91" s="162">
        <v>0</v>
      </c>
    </row>
    <row r="92" s="150" customFormat="1" ht="15.95" customHeight="1" spans="1:19">
      <c r="A92" s="164"/>
      <c r="B92" s="163" t="s">
        <v>155</v>
      </c>
      <c r="C92" s="163" t="s">
        <v>223</v>
      </c>
      <c r="D92" s="162">
        <f t="shared" si="2"/>
        <v>78.25</v>
      </c>
      <c r="E92" s="162">
        <v>78.25</v>
      </c>
      <c r="F92" s="162">
        <v>78.25</v>
      </c>
      <c r="G92" s="162">
        <v>78.25</v>
      </c>
      <c r="H92" s="162">
        <v>0</v>
      </c>
      <c r="I92" s="162">
        <v>0</v>
      </c>
      <c r="J92" s="162">
        <v>0</v>
      </c>
      <c r="K92" s="162">
        <v>0</v>
      </c>
      <c r="L92" s="162">
        <v>0</v>
      </c>
      <c r="M92" s="162">
        <v>0</v>
      </c>
      <c r="N92" s="162">
        <v>0</v>
      </c>
      <c r="O92" s="162">
        <v>0</v>
      </c>
      <c r="P92" s="162">
        <f t="shared" si="3"/>
        <v>0</v>
      </c>
      <c r="Q92" s="162">
        <v>0</v>
      </c>
      <c r="R92" s="162">
        <v>0</v>
      </c>
      <c r="S92" s="162">
        <v>0</v>
      </c>
    </row>
    <row r="93" s="150" customFormat="1" ht="15.95" customHeight="1" spans="1:19">
      <c r="A93" s="164"/>
      <c r="B93" s="163" t="s">
        <v>169</v>
      </c>
      <c r="C93" s="163" t="s">
        <v>224</v>
      </c>
      <c r="D93" s="162">
        <f t="shared" si="2"/>
        <v>190.91</v>
      </c>
      <c r="E93" s="162">
        <v>190.91</v>
      </c>
      <c r="F93" s="162">
        <v>190.91</v>
      </c>
      <c r="G93" s="162">
        <v>190.91</v>
      </c>
      <c r="H93" s="162">
        <v>0</v>
      </c>
      <c r="I93" s="162">
        <v>0</v>
      </c>
      <c r="J93" s="162">
        <v>0</v>
      </c>
      <c r="K93" s="162">
        <v>0</v>
      </c>
      <c r="L93" s="162">
        <v>0</v>
      </c>
      <c r="M93" s="162">
        <v>0</v>
      </c>
      <c r="N93" s="162">
        <v>0</v>
      </c>
      <c r="O93" s="162">
        <v>0</v>
      </c>
      <c r="P93" s="162">
        <f t="shared" si="3"/>
        <v>0</v>
      </c>
      <c r="Q93" s="162">
        <v>0</v>
      </c>
      <c r="R93" s="162">
        <v>0</v>
      </c>
      <c r="S93" s="162">
        <v>0</v>
      </c>
    </row>
    <row r="94" s="150" customFormat="1" ht="15.95" customHeight="1" spans="1:19">
      <c r="A94" s="164"/>
      <c r="B94" s="163" t="s">
        <v>164</v>
      </c>
      <c r="C94" s="163" t="s">
        <v>225</v>
      </c>
      <c r="D94" s="162">
        <f t="shared" si="2"/>
        <v>56.81</v>
      </c>
      <c r="E94" s="162">
        <v>56.81</v>
      </c>
      <c r="F94" s="162">
        <v>56.81</v>
      </c>
      <c r="G94" s="162">
        <v>56.81</v>
      </c>
      <c r="H94" s="162">
        <v>0</v>
      </c>
      <c r="I94" s="162">
        <v>0</v>
      </c>
      <c r="J94" s="162">
        <v>0</v>
      </c>
      <c r="K94" s="162">
        <v>0</v>
      </c>
      <c r="L94" s="162">
        <v>0</v>
      </c>
      <c r="M94" s="162">
        <v>0</v>
      </c>
      <c r="N94" s="162">
        <v>0</v>
      </c>
      <c r="O94" s="162">
        <v>0</v>
      </c>
      <c r="P94" s="162">
        <f t="shared" si="3"/>
        <v>0</v>
      </c>
      <c r="Q94" s="162">
        <v>0</v>
      </c>
      <c r="R94" s="162">
        <v>0</v>
      </c>
      <c r="S94" s="162">
        <v>0</v>
      </c>
    </row>
    <row r="95" s="150" customFormat="1" ht="15.95" customHeight="1" spans="1:19">
      <c r="A95" s="164"/>
      <c r="B95" s="163" t="s">
        <v>122</v>
      </c>
      <c r="C95" s="163" t="s">
        <v>226</v>
      </c>
      <c r="D95" s="162">
        <f t="shared" si="2"/>
        <v>31.95</v>
      </c>
      <c r="E95" s="162">
        <v>31.95</v>
      </c>
      <c r="F95" s="162">
        <v>31.95</v>
      </c>
      <c r="G95" s="162">
        <v>31.95</v>
      </c>
      <c r="H95" s="162">
        <v>0</v>
      </c>
      <c r="I95" s="162">
        <v>0</v>
      </c>
      <c r="J95" s="162">
        <v>0</v>
      </c>
      <c r="K95" s="162">
        <v>0</v>
      </c>
      <c r="L95" s="162">
        <v>0</v>
      </c>
      <c r="M95" s="162">
        <v>0</v>
      </c>
      <c r="N95" s="162">
        <v>0</v>
      </c>
      <c r="O95" s="162">
        <v>0</v>
      </c>
      <c r="P95" s="162">
        <f t="shared" si="3"/>
        <v>0</v>
      </c>
      <c r="Q95" s="162">
        <v>0</v>
      </c>
      <c r="R95" s="162">
        <v>0</v>
      </c>
      <c r="S95" s="162">
        <v>0</v>
      </c>
    </row>
    <row r="96" s="150" customFormat="1" ht="15.95" customHeight="1" spans="1:19">
      <c r="A96" s="164"/>
      <c r="B96" s="163" t="s">
        <v>124</v>
      </c>
      <c r="C96" s="163" t="s">
        <v>227</v>
      </c>
      <c r="D96" s="162">
        <f t="shared" si="2"/>
        <v>6.22</v>
      </c>
      <c r="E96" s="162">
        <v>6.22</v>
      </c>
      <c r="F96" s="162">
        <v>6.22</v>
      </c>
      <c r="G96" s="162">
        <v>6.22</v>
      </c>
      <c r="H96" s="162">
        <v>0</v>
      </c>
      <c r="I96" s="162">
        <v>0</v>
      </c>
      <c r="J96" s="162">
        <v>0</v>
      </c>
      <c r="K96" s="162">
        <v>0</v>
      </c>
      <c r="L96" s="162">
        <v>0</v>
      </c>
      <c r="M96" s="162">
        <v>0</v>
      </c>
      <c r="N96" s="162">
        <v>0</v>
      </c>
      <c r="O96" s="162">
        <v>0</v>
      </c>
      <c r="P96" s="162">
        <f t="shared" si="3"/>
        <v>0</v>
      </c>
      <c r="Q96" s="162">
        <v>0</v>
      </c>
      <c r="R96" s="162">
        <v>0</v>
      </c>
      <c r="S96" s="162">
        <v>0</v>
      </c>
    </row>
    <row r="97" s="150" customFormat="1" ht="15.95" customHeight="1" spans="1:19">
      <c r="A97" s="164"/>
      <c r="B97" s="163" t="s">
        <v>125</v>
      </c>
      <c r="C97" s="163" t="s">
        <v>228</v>
      </c>
      <c r="D97" s="162">
        <f t="shared" si="2"/>
        <v>42.51</v>
      </c>
      <c r="E97" s="162">
        <v>42.51</v>
      </c>
      <c r="F97" s="162">
        <v>42.51</v>
      </c>
      <c r="G97" s="162">
        <v>42.51</v>
      </c>
      <c r="H97" s="162">
        <v>0</v>
      </c>
      <c r="I97" s="162">
        <v>0</v>
      </c>
      <c r="J97" s="162">
        <v>0</v>
      </c>
      <c r="K97" s="162">
        <v>0</v>
      </c>
      <c r="L97" s="162">
        <v>0</v>
      </c>
      <c r="M97" s="162">
        <v>0</v>
      </c>
      <c r="N97" s="162">
        <v>0</v>
      </c>
      <c r="O97" s="162">
        <v>0</v>
      </c>
      <c r="P97" s="162">
        <f t="shared" si="3"/>
        <v>0</v>
      </c>
      <c r="Q97" s="162">
        <v>0</v>
      </c>
      <c r="R97" s="162">
        <v>0</v>
      </c>
      <c r="S97" s="162">
        <v>0</v>
      </c>
    </row>
    <row r="98" s="150" customFormat="1" ht="15.95" customHeight="1" spans="1:19">
      <c r="A98" s="164" t="s">
        <v>229</v>
      </c>
      <c r="B98" s="163"/>
      <c r="C98" s="163" t="s">
        <v>230</v>
      </c>
      <c r="D98" s="162">
        <f t="shared" si="2"/>
        <v>47.39</v>
      </c>
      <c r="E98" s="162">
        <v>47.39</v>
      </c>
      <c r="F98" s="162">
        <v>47.39</v>
      </c>
      <c r="G98" s="162">
        <v>47.39</v>
      </c>
      <c r="H98" s="162">
        <v>0</v>
      </c>
      <c r="I98" s="162">
        <v>0</v>
      </c>
      <c r="J98" s="162">
        <v>0</v>
      </c>
      <c r="K98" s="162">
        <v>0</v>
      </c>
      <c r="L98" s="162">
        <v>0</v>
      </c>
      <c r="M98" s="162">
        <v>0</v>
      </c>
      <c r="N98" s="162">
        <v>0</v>
      </c>
      <c r="O98" s="162">
        <v>0</v>
      </c>
      <c r="P98" s="162">
        <f t="shared" si="3"/>
        <v>0</v>
      </c>
      <c r="Q98" s="162">
        <v>0</v>
      </c>
      <c r="R98" s="162">
        <v>0</v>
      </c>
      <c r="S98" s="162">
        <v>0</v>
      </c>
    </row>
    <row r="99" s="150" customFormat="1" ht="15.95" customHeight="1" spans="1:19">
      <c r="A99" s="164"/>
      <c r="B99" s="163" t="s">
        <v>150</v>
      </c>
      <c r="C99" s="163" t="s">
        <v>231</v>
      </c>
      <c r="D99" s="162">
        <f t="shared" si="2"/>
        <v>7</v>
      </c>
      <c r="E99" s="162">
        <v>7</v>
      </c>
      <c r="F99" s="162">
        <v>7</v>
      </c>
      <c r="G99" s="162">
        <v>7</v>
      </c>
      <c r="H99" s="162">
        <v>0</v>
      </c>
      <c r="I99" s="162">
        <v>0</v>
      </c>
      <c r="J99" s="162">
        <v>0</v>
      </c>
      <c r="K99" s="162">
        <v>0</v>
      </c>
      <c r="L99" s="162">
        <v>0</v>
      </c>
      <c r="M99" s="162">
        <v>0</v>
      </c>
      <c r="N99" s="162">
        <v>0</v>
      </c>
      <c r="O99" s="162">
        <v>0</v>
      </c>
      <c r="P99" s="162">
        <f t="shared" si="3"/>
        <v>0</v>
      </c>
      <c r="Q99" s="162">
        <v>0</v>
      </c>
      <c r="R99" s="162">
        <v>0</v>
      </c>
      <c r="S99" s="162">
        <v>0</v>
      </c>
    </row>
    <row r="100" s="150" customFormat="1" ht="15.95" customHeight="1" spans="1:19">
      <c r="A100" s="164"/>
      <c r="B100" s="163" t="s">
        <v>155</v>
      </c>
      <c r="C100" s="163" t="s">
        <v>256</v>
      </c>
      <c r="D100" s="162">
        <f t="shared" si="2"/>
        <v>0.4</v>
      </c>
      <c r="E100" s="162">
        <v>0.4</v>
      </c>
      <c r="F100" s="162">
        <v>0.4</v>
      </c>
      <c r="G100" s="162">
        <v>0.4</v>
      </c>
      <c r="H100" s="162">
        <v>0</v>
      </c>
      <c r="I100" s="162">
        <v>0</v>
      </c>
      <c r="J100" s="162">
        <v>0</v>
      </c>
      <c r="K100" s="162">
        <v>0</v>
      </c>
      <c r="L100" s="162">
        <v>0</v>
      </c>
      <c r="M100" s="162">
        <v>0</v>
      </c>
      <c r="N100" s="162">
        <v>0</v>
      </c>
      <c r="O100" s="162">
        <v>0</v>
      </c>
      <c r="P100" s="162">
        <f t="shared" si="3"/>
        <v>0</v>
      </c>
      <c r="Q100" s="162">
        <v>0</v>
      </c>
      <c r="R100" s="162">
        <v>0</v>
      </c>
      <c r="S100" s="162">
        <v>0</v>
      </c>
    </row>
    <row r="101" s="150" customFormat="1" ht="15.95" customHeight="1" spans="1:19">
      <c r="A101" s="164"/>
      <c r="B101" s="163" t="s">
        <v>145</v>
      </c>
      <c r="C101" s="163" t="s">
        <v>232</v>
      </c>
      <c r="D101" s="162">
        <f t="shared" si="2"/>
        <v>0.3</v>
      </c>
      <c r="E101" s="162">
        <v>0.3</v>
      </c>
      <c r="F101" s="162">
        <v>0.3</v>
      </c>
      <c r="G101" s="162">
        <v>0.3</v>
      </c>
      <c r="H101" s="162">
        <v>0</v>
      </c>
      <c r="I101" s="162">
        <v>0</v>
      </c>
      <c r="J101" s="162">
        <v>0</v>
      </c>
      <c r="K101" s="162">
        <v>0</v>
      </c>
      <c r="L101" s="162">
        <v>0</v>
      </c>
      <c r="M101" s="162">
        <v>0</v>
      </c>
      <c r="N101" s="162">
        <v>0</v>
      </c>
      <c r="O101" s="162">
        <v>0</v>
      </c>
      <c r="P101" s="162">
        <f t="shared" si="3"/>
        <v>0</v>
      </c>
      <c r="Q101" s="162">
        <v>0</v>
      </c>
      <c r="R101" s="162">
        <v>0</v>
      </c>
      <c r="S101" s="162">
        <v>0</v>
      </c>
    </row>
    <row r="102" s="150" customFormat="1" ht="15.95" customHeight="1" spans="1:19">
      <c r="A102" s="164"/>
      <c r="B102" s="163" t="s">
        <v>187</v>
      </c>
      <c r="C102" s="163" t="s">
        <v>233</v>
      </c>
      <c r="D102" s="162">
        <f t="shared" si="2"/>
        <v>1.4</v>
      </c>
      <c r="E102" s="162">
        <v>1.4</v>
      </c>
      <c r="F102" s="162">
        <v>1.4</v>
      </c>
      <c r="G102" s="162">
        <v>1.4</v>
      </c>
      <c r="H102" s="162">
        <v>0</v>
      </c>
      <c r="I102" s="162">
        <v>0</v>
      </c>
      <c r="J102" s="162">
        <v>0</v>
      </c>
      <c r="K102" s="162">
        <v>0</v>
      </c>
      <c r="L102" s="162">
        <v>0</v>
      </c>
      <c r="M102" s="162">
        <v>0</v>
      </c>
      <c r="N102" s="162">
        <v>0</v>
      </c>
      <c r="O102" s="162">
        <v>0</v>
      </c>
      <c r="P102" s="162">
        <f t="shared" si="3"/>
        <v>0</v>
      </c>
      <c r="Q102" s="162">
        <v>0</v>
      </c>
      <c r="R102" s="162">
        <v>0</v>
      </c>
      <c r="S102" s="162">
        <v>0</v>
      </c>
    </row>
    <row r="103" s="150" customFormat="1" ht="15.95" customHeight="1" spans="1:19">
      <c r="A103" s="164"/>
      <c r="B103" s="163" t="s">
        <v>169</v>
      </c>
      <c r="C103" s="163" t="s">
        <v>234</v>
      </c>
      <c r="D103" s="162">
        <f t="shared" si="2"/>
        <v>1.55</v>
      </c>
      <c r="E103" s="162">
        <v>1.55</v>
      </c>
      <c r="F103" s="162">
        <v>1.55</v>
      </c>
      <c r="G103" s="162">
        <v>1.55</v>
      </c>
      <c r="H103" s="162">
        <v>0</v>
      </c>
      <c r="I103" s="162">
        <v>0</v>
      </c>
      <c r="J103" s="162">
        <v>0</v>
      </c>
      <c r="K103" s="162">
        <v>0</v>
      </c>
      <c r="L103" s="162">
        <v>0</v>
      </c>
      <c r="M103" s="162">
        <v>0</v>
      </c>
      <c r="N103" s="162">
        <v>0</v>
      </c>
      <c r="O103" s="162">
        <v>0</v>
      </c>
      <c r="P103" s="162">
        <f t="shared" si="3"/>
        <v>0</v>
      </c>
      <c r="Q103" s="162">
        <v>0</v>
      </c>
      <c r="R103" s="162">
        <v>0</v>
      </c>
      <c r="S103" s="162">
        <v>0</v>
      </c>
    </row>
    <row r="104" s="150" customFormat="1" ht="15.95" customHeight="1" spans="1:19">
      <c r="A104" s="164"/>
      <c r="B104" s="163" t="s">
        <v>166</v>
      </c>
      <c r="C104" s="163" t="s">
        <v>235</v>
      </c>
      <c r="D104" s="162">
        <f t="shared" si="2"/>
        <v>5.05</v>
      </c>
      <c r="E104" s="162">
        <v>5.05</v>
      </c>
      <c r="F104" s="162">
        <v>5.05</v>
      </c>
      <c r="G104" s="162">
        <v>5.05</v>
      </c>
      <c r="H104" s="162">
        <v>0</v>
      </c>
      <c r="I104" s="162">
        <v>0</v>
      </c>
      <c r="J104" s="162">
        <v>0</v>
      </c>
      <c r="K104" s="162">
        <v>0</v>
      </c>
      <c r="L104" s="162">
        <v>0</v>
      </c>
      <c r="M104" s="162">
        <v>0</v>
      </c>
      <c r="N104" s="162">
        <v>0</v>
      </c>
      <c r="O104" s="162">
        <v>0</v>
      </c>
      <c r="P104" s="162">
        <f t="shared" si="3"/>
        <v>0</v>
      </c>
      <c r="Q104" s="162">
        <v>0</v>
      </c>
      <c r="R104" s="162">
        <v>0</v>
      </c>
      <c r="S104" s="162">
        <v>0</v>
      </c>
    </row>
    <row r="105" s="150" customFormat="1" ht="15.95" customHeight="1" spans="1:19">
      <c r="A105" s="164"/>
      <c r="B105" s="163" t="s">
        <v>123</v>
      </c>
      <c r="C105" s="163" t="s">
        <v>236</v>
      </c>
      <c r="D105" s="162">
        <f t="shared" si="2"/>
        <v>5.6</v>
      </c>
      <c r="E105" s="162">
        <v>5.6</v>
      </c>
      <c r="F105" s="162">
        <v>5.6</v>
      </c>
      <c r="G105" s="162">
        <v>5.6</v>
      </c>
      <c r="H105" s="162">
        <v>0</v>
      </c>
      <c r="I105" s="162">
        <v>0</v>
      </c>
      <c r="J105" s="162">
        <v>0</v>
      </c>
      <c r="K105" s="162">
        <v>0</v>
      </c>
      <c r="L105" s="162">
        <v>0</v>
      </c>
      <c r="M105" s="162">
        <v>0</v>
      </c>
      <c r="N105" s="162">
        <v>0</v>
      </c>
      <c r="O105" s="162">
        <v>0</v>
      </c>
      <c r="P105" s="162">
        <f t="shared" si="3"/>
        <v>0</v>
      </c>
      <c r="Q105" s="162">
        <v>0</v>
      </c>
      <c r="R105" s="162">
        <v>0</v>
      </c>
      <c r="S105" s="162">
        <v>0</v>
      </c>
    </row>
    <row r="106" s="150" customFormat="1" ht="15.95" customHeight="1" spans="1:19">
      <c r="A106" s="164"/>
      <c r="B106" s="163" t="s">
        <v>125</v>
      </c>
      <c r="C106" s="163" t="s">
        <v>237</v>
      </c>
      <c r="D106" s="162">
        <f t="shared" si="2"/>
        <v>2</v>
      </c>
      <c r="E106" s="162">
        <v>2</v>
      </c>
      <c r="F106" s="162">
        <v>2</v>
      </c>
      <c r="G106" s="162">
        <v>2</v>
      </c>
      <c r="H106" s="162">
        <v>0</v>
      </c>
      <c r="I106" s="162">
        <v>0</v>
      </c>
      <c r="J106" s="162">
        <v>0</v>
      </c>
      <c r="K106" s="162">
        <v>0</v>
      </c>
      <c r="L106" s="162">
        <v>0</v>
      </c>
      <c r="M106" s="162">
        <v>0</v>
      </c>
      <c r="N106" s="162">
        <v>0</v>
      </c>
      <c r="O106" s="162">
        <v>0</v>
      </c>
      <c r="P106" s="162">
        <f t="shared" si="3"/>
        <v>0</v>
      </c>
      <c r="Q106" s="162">
        <v>0</v>
      </c>
      <c r="R106" s="162">
        <v>0</v>
      </c>
      <c r="S106" s="162">
        <v>0</v>
      </c>
    </row>
    <row r="107" s="150" customFormat="1" ht="15.95" customHeight="1" spans="1:19">
      <c r="A107" s="164"/>
      <c r="B107" s="163" t="s">
        <v>126</v>
      </c>
      <c r="C107" s="163" t="s">
        <v>258</v>
      </c>
      <c r="D107" s="162">
        <f t="shared" si="2"/>
        <v>0.4</v>
      </c>
      <c r="E107" s="162">
        <v>0.4</v>
      </c>
      <c r="F107" s="162">
        <v>0.4</v>
      </c>
      <c r="G107" s="162">
        <v>0.4</v>
      </c>
      <c r="H107" s="162">
        <v>0</v>
      </c>
      <c r="I107" s="162">
        <v>0</v>
      </c>
      <c r="J107" s="162">
        <v>0</v>
      </c>
      <c r="K107" s="162">
        <v>0</v>
      </c>
      <c r="L107" s="162">
        <v>0</v>
      </c>
      <c r="M107" s="162">
        <v>0</v>
      </c>
      <c r="N107" s="162">
        <v>0</v>
      </c>
      <c r="O107" s="162">
        <v>0</v>
      </c>
      <c r="P107" s="162">
        <f t="shared" si="3"/>
        <v>0</v>
      </c>
      <c r="Q107" s="162">
        <v>0</v>
      </c>
      <c r="R107" s="162">
        <v>0</v>
      </c>
      <c r="S107" s="162">
        <v>0</v>
      </c>
    </row>
    <row r="108" s="150" customFormat="1" ht="15.95" customHeight="1" spans="1:19">
      <c r="A108" s="164"/>
      <c r="B108" s="163" t="s">
        <v>127</v>
      </c>
      <c r="C108" s="163" t="s">
        <v>238</v>
      </c>
      <c r="D108" s="162">
        <f t="shared" si="2"/>
        <v>1.43</v>
      </c>
      <c r="E108" s="162">
        <v>1.43</v>
      </c>
      <c r="F108" s="162">
        <v>1.43</v>
      </c>
      <c r="G108" s="162">
        <v>1.43</v>
      </c>
      <c r="H108" s="162">
        <v>0</v>
      </c>
      <c r="I108" s="162">
        <v>0</v>
      </c>
      <c r="J108" s="162">
        <v>0</v>
      </c>
      <c r="K108" s="162">
        <v>0</v>
      </c>
      <c r="L108" s="162">
        <v>0</v>
      </c>
      <c r="M108" s="162">
        <v>0</v>
      </c>
      <c r="N108" s="162">
        <v>0</v>
      </c>
      <c r="O108" s="162">
        <v>0</v>
      </c>
      <c r="P108" s="162">
        <f t="shared" si="3"/>
        <v>0</v>
      </c>
      <c r="Q108" s="162">
        <v>0</v>
      </c>
      <c r="R108" s="162">
        <v>0</v>
      </c>
      <c r="S108" s="162">
        <v>0</v>
      </c>
    </row>
    <row r="109" s="150" customFormat="1" ht="15.95" customHeight="1" spans="1:19">
      <c r="A109" s="164"/>
      <c r="B109" s="163" t="s">
        <v>128</v>
      </c>
      <c r="C109" s="163" t="s">
        <v>239</v>
      </c>
      <c r="D109" s="162">
        <f t="shared" si="2"/>
        <v>1.5</v>
      </c>
      <c r="E109" s="162">
        <v>1.5</v>
      </c>
      <c r="F109" s="162">
        <v>1.5</v>
      </c>
      <c r="G109" s="162">
        <v>1.5</v>
      </c>
      <c r="H109" s="162">
        <v>0</v>
      </c>
      <c r="I109" s="162">
        <v>0</v>
      </c>
      <c r="J109" s="162">
        <v>0</v>
      </c>
      <c r="K109" s="162">
        <v>0</v>
      </c>
      <c r="L109" s="162">
        <v>0</v>
      </c>
      <c r="M109" s="162">
        <v>0</v>
      </c>
      <c r="N109" s="162">
        <v>0</v>
      </c>
      <c r="O109" s="162">
        <v>0</v>
      </c>
      <c r="P109" s="162">
        <f t="shared" si="3"/>
        <v>0</v>
      </c>
      <c r="Q109" s="162">
        <v>0</v>
      </c>
      <c r="R109" s="162">
        <v>0</v>
      </c>
      <c r="S109" s="162">
        <v>0</v>
      </c>
    </row>
    <row r="110" s="150" customFormat="1" ht="15.95" customHeight="1" spans="1:19">
      <c r="A110" s="164"/>
      <c r="B110" s="163" t="s">
        <v>129</v>
      </c>
      <c r="C110" s="163" t="s">
        <v>240</v>
      </c>
      <c r="D110" s="162">
        <f t="shared" si="2"/>
        <v>0.3</v>
      </c>
      <c r="E110" s="162">
        <v>0.3</v>
      </c>
      <c r="F110" s="162">
        <v>0.3</v>
      </c>
      <c r="G110" s="162">
        <v>0.3</v>
      </c>
      <c r="H110" s="162">
        <v>0</v>
      </c>
      <c r="I110" s="162">
        <v>0</v>
      </c>
      <c r="J110" s="162">
        <v>0</v>
      </c>
      <c r="K110" s="162">
        <v>0</v>
      </c>
      <c r="L110" s="162">
        <v>0</v>
      </c>
      <c r="M110" s="162">
        <v>0</v>
      </c>
      <c r="N110" s="162">
        <v>0</v>
      </c>
      <c r="O110" s="162">
        <v>0</v>
      </c>
      <c r="P110" s="162">
        <f t="shared" si="3"/>
        <v>0</v>
      </c>
      <c r="Q110" s="162">
        <v>0</v>
      </c>
      <c r="R110" s="162">
        <v>0</v>
      </c>
      <c r="S110" s="162">
        <v>0</v>
      </c>
    </row>
    <row r="111" s="150" customFormat="1" ht="15.95" customHeight="1" spans="1:19">
      <c r="A111" s="164"/>
      <c r="B111" s="163" t="s">
        <v>138</v>
      </c>
      <c r="C111" s="163" t="s">
        <v>241</v>
      </c>
      <c r="D111" s="162">
        <f t="shared" si="2"/>
        <v>1.8</v>
      </c>
      <c r="E111" s="162">
        <v>1.8</v>
      </c>
      <c r="F111" s="162">
        <v>1.8</v>
      </c>
      <c r="G111" s="162">
        <v>1.8</v>
      </c>
      <c r="H111" s="162">
        <v>0</v>
      </c>
      <c r="I111" s="162">
        <v>0</v>
      </c>
      <c r="J111" s="162">
        <v>0</v>
      </c>
      <c r="K111" s="162">
        <v>0</v>
      </c>
      <c r="L111" s="162">
        <v>0</v>
      </c>
      <c r="M111" s="162">
        <v>0</v>
      </c>
      <c r="N111" s="162">
        <v>0</v>
      </c>
      <c r="O111" s="162">
        <v>0</v>
      </c>
      <c r="P111" s="162">
        <f t="shared" si="3"/>
        <v>0</v>
      </c>
      <c r="Q111" s="162">
        <v>0</v>
      </c>
      <c r="R111" s="162">
        <v>0</v>
      </c>
      <c r="S111" s="162">
        <v>0</v>
      </c>
    </row>
    <row r="112" s="150" customFormat="1" ht="15.95" customHeight="1" spans="1:19">
      <c r="A112" s="164"/>
      <c r="B112" s="163" t="s">
        <v>139</v>
      </c>
      <c r="C112" s="163" t="s">
        <v>259</v>
      </c>
      <c r="D112" s="162">
        <f t="shared" si="2"/>
        <v>0.7</v>
      </c>
      <c r="E112" s="162">
        <v>0.7</v>
      </c>
      <c r="F112" s="162">
        <v>0.7</v>
      </c>
      <c r="G112" s="162">
        <v>0.7</v>
      </c>
      <c r="H112" s="162">
        <v>0</v>
      </c>
      <c r="I112" s="162">
        <v>0</v>
      </c>
      <c r="J112" s="162">
        <v>0</v>
      </c>
      <c r="K112" s="162">
        <v>0</v>
      </c>
      <c r="L112" s="162">
        <v>0</v>
      </c>
      <c r="M112" s="162">
        <v>0</v>
      </c>
      <c r="N112" s="162">
        <v>0</v>
      </c>
      <c r="O112" s="162">
        <v>0</v>
      </c>
      <c r="P112" s="162">
        <f t="shared" si="3"/>
        <v>0</v>
      </c>
      <c r="Q112" s="162">
        <v>0</v>
      </c>
      <c r="R112" s="162">
        <v>0</v>
      </c>
      <c r="S112" s="162">
        <v>0</v>
      </c>
    </row>
    <row r="113" s="150" customFormat="1" ht="15.95" customHeight="1" spans="1:19">
      <c r="A113" s="164"/>
      <c r="B113" s="163" t="s">
        <v>140</v>
      </c>
      <c r="C113" s="163" t="s">
        <v>242</v>
      </c>
      <c r="D113" s="162">
        <f t="shared" si="2"/>
        <v>7.1</v>
      </c>
      <c r="E113" s="162">
        <v>7.1</v>
      </c>
      <c r="F113" s="162">
        <v>7.1</v>
      </c>
      <c r="G113" s="162">
        <v>7.1</v>
      </c>
      <c r="H113" s="162">
        <v>0</v>
      </c>
      <c r="I113" s="162">
        <v>0</v>
      </c>
      <c r="J113" s="162">
        <v>0</v>
      </c>
      <c r="K113" s="162">
        <v>0</v>
      </c>
      <c r="L113" s="162">
        <v>0</v>
      </c>
      <c r="M113" s="162">
        <v>0</v>
      </c>
      <c r="N113" s="162">
        <v>0</v>
      </c>
      <c r="O113" s="162">
        <v>0</v>
      </c>
      <c r="P113" s="162">
        <f t="shared" si="3"/>
        <v>0</v>
      </c>
      <c r="Q113" s="162">
        <v>0</v>
      </c>
      <c r="R113" s="162">
        <v>0</v>
      </c>
      <c r="S113" s="162">
        <v>0</v>
      </c>
    </row>
    <row r="114" s="150" customFormat="1" ht="15.95" customHeight="1" spans="1:19">
      <c r="A114" s="164"/>
      <c r="B114" s="163" t="s">
        <v>243</v>
      </c>
      <c r="C114" s="163" t="s">
        <v>244</v>
      </c>
      <c r="D114" s="162">
        <f t="shared" si="2"/>
        <v>8.06</v>
      </c>
      <c r="E114" s="162">
        <v>8.06</v>
      </c>
      <c r="F114" s="162">
        <v>8.06</v>
      </c>
      <c r="G114" s="162">
        <v>8.06</v>
      </c>
      <c r="H114" s="162">
        <v>0</v>
      </c>
      <c r="I114" s="162">
        <v>0</v>
      </c>
      <c r="J114" s="162">
        <v>0</v>
      </c>
      <c r="K114" s="162">
        <v>0</v>
      </c>
      <c r="L114" s="162">
        <v>0</v>
      </c>
      <c r="M114" s="162">
        <v>0</v>
      </c>
      <c r="N114" s="162">
        <v>0</v>
      </c>
      <c r="O114" s="162">
        <v>0</v>
      </c>
      <c r="P114" s="162">
        <f t="shared" si="3"/>
        <v>0</v>
      </c>
      <c r="Q114" s="162">
        <v>0</v>
      </c>
      <c r="R114" s="162">
        <v>0</v>
      </c>
      <c r="S114" s="162">
        <v>0</v>
      </c>
    </row>
    <row r="115" s="150" customFormat="1" ht="15.95" customHeight="1" spans="1:19">
      <c r="A115" s="164"/>
      <c r="B115" s="163" t="s">
        <v>245</v>
      </c>
      <c r="C115" s="163" t="s">
        <v>246</v>
      </c>
      <c r="D115" s="162">
        <f t="shared" si="2"/>
        <v>1.44</v>
      </c>
      <c r="E115" s="162">
        <v>1.44</v>
      </c>
      <c r="F115" s="162">
        <v>1.44</v>
      </c>
      <c r="G115" s="162">
        <v>1.44</v>
      </c>
      <c r="H115" s="162">
        <v>0</v>
      </c>
      <c r="I115" s="162">
        <v>0</v>
      </c>
      <c r="J115" s="162">
        <v>0</v>
      </c>
      <c r="K115" s="162">
        <v>0</v>
      </c>
      <c r="L115" s="162">
        <v>0</v>
      </c>
      <c r="M115" s="162">
        <v>0</v>
      </c>
      <c r="N115" s="162">
        <v>0</v>
      </c>
      <c r="O115" s="162">
        <v>0</v>
      </c>
      <c r="P115" s="162">
        <f t="shared" si="3"/>
        <v>0</v>
      </c>
      <c r="Q115" s="162">
        <v>0</v>
      </c>
      <c r="R115" s="162">
        <v>0</v>
      </c>
      <c r="S115" s="162">
        <v>0</v>
      </c>
    </row>
    <row r="116" s="150" customFormat="1" ht="15.95" customHeight="1" spans="1:19">
      <c r="A116" s="164"/>
      <c r="B116" s="163" t="s">
        <v>153</v>
      </c>
      <c r="C116" s="163" t="s">
        <v>247</v>
      </c>
      <c r="D116" s="162">
        <f t="shared" si="2"/>
        <v>1.36</v>
      </c>
      <c r="E116" s="162">
        <v>1.36</v>
      </c>
      <c r="F116" s="162">
        <v>1.36</v>
      </c>
      <c r="G116" s="162">
        <v>1.36</v>
      </c>
      <c r="H116" s="162">
        <v>0</v>
      </c>
      <c r="I116" s="162">
        <v>0</v>
      </c>
      <c r="J116" s="162">
        <v>0</v>
      </c>
      <c r="K116" s="162">
        <v>0</v>
      </c>
      <c r="L116" s="162">
        <v>0</v>
      </c>
      <c r="M116" s="162">
        <v>0</v>
      </c>
      <c r="N116" s="162">
        <v>0</v>
      </c>
      <c r="O116" s="162">
        <v>0</v>
      </c>
      <c r="P116" s="162">
        <f t="shared" si="3"/>
        <v>0</v>
      </c>
      <c r="Q116" s="162">
        <v>0</v>
      </c>
      <c r="R116" s="162">
        <v>0</v>
      </c>
      <c r="S116" s="162">
        <v>0</v>
      </c>
    </row>
    <row r="117" s="150" customFormat="1" ht="15.95" customHeight="1" spans="1:19">
      <c r="A117" s="164" t="s">
        <v>248</v>
      </c>
      <c r="B117" s="163"/>
      <c r="C117" s="163" t="s">
        <v>249</v>
      </c>
      <c r="D117" s="162">
        <f t="shared" si="2"/>
        <v>0.18</v>
      </c>
      <c r="E117" s="162">
        <v>0.18</v>
      </c>
      <c r="F117" s="162">
        <v>0.18</v>
      </c>
      <c r="G117" s="162">
        <v>0.18</v>
      </c>
      <c r="H117" s="162">
        <v>0</v>
      </c>
      <c r="I117" s="162">
        <v>0</v>
      </c>
      <c r="J117" s="162">
        <v>0</v>
      </c>
      <c r="K117" s="162">
        <v>0</v>
      </c>
      <c r="L117" s="162">
        <v>0</v>
      </c>
      <c r="M117" s="162">
        <v>0</v>
      </c>
      <c r="N117" s="162">
        <v>0</v>
      </c>
      <c r="O117" s="162">
        <v>0</v>
      </c>
      <c r="P117" s="162">
        <f t="shared" si="3"/>
        <v>0</v>
      </c>
      <c r="Q117" s="162">
        <v>0</v>
      </c>
      <c r="R117" s="162">
        <v>0</v>
      </c>
      <c r="S117" s="162">
        <v>0</v>
      </c>
    </row>
    <row r="118" s="150" customFormat="1" ht="15.95" customHeight="1" spans="1:19">
      <c r="A118" s="164"/>
      <c r="B118" s="163" t="s">
        <v>166</v>
      </c>
      <c r="C118" s="163" t="s">
        <v>252</v>
      </c>
      <c r="D118" s="162">
        <f t="shared" si="2"/>
        <v>0.18</v>
      </c>
      <c r="E118" s="162">
        <v>0.18</v>
      </c>
      <c r="F118" s="162">
        <v>0.18</v>
      </c>
      <c r="G118" s="162">
        <v>0.18</v>
      </c>
      <c r="H118" s="162">
        <v>0</v>
      </c>
      <c r="I118" s="162">
        <v>0</v>
      </c>
      <c r="J118" s="162">
        <v>0</v>
      </c>
      <c r="K118" s="162">
        <v>0</v>
      </c>
      <c r="L118" s="162">
        <v>0</v>
      </c>
      <c r="M118" s="162">
        <v>0</v>
      </c>
      <c r="N118" s="162">
        <v>0</v>
      </c>
      <c r="O118" s="162">
        <v>0</v>
      </c>
      <c r="P118" s="162">
        <f t="shared" si="3"/>
        <v>0</v>
      </c>
      <c r="Q118" s="162">
        <v>0</v>
      </c>
      <c r="R118" s="162">
        <v>0</v>
      </c>
      <c r="S118" s="162">
        <v>0</v>
      </c>
    </row>
    <row r="119" s="150" customFormat="1" ht="15.95" customHeight="1" spans="1:19">
      <c r="A119" s="163"/>
      <c r="B119" s="163"/>
      <c r="C119" s="163" t="s">
        <v>260</v>
      </c>
      <c r="D119" s="162">
        <f t="shared" si="2"/>
        <v>1485.96</v>
      </c>
      <c r="E119" s="162">
        <v>1485.96</v>
      </c>
      <c r="F119" s="162">
        <v>1485.96</v>
      </c>
      <c r="G119" s="162">
        <v>1485.96</v>
      </c>
      <c r="H119" s="162">
        <v>0</v>
      </c>
      <c r="I119" s="162">
        <v>0</v>
      </c>
      <c r="J119" s="162">
        <v>0</v>
      </c>
      <c r="K119" s="162">
        <v>0</v>
      </c>
      <c r="L119" s="162">
        <v>0</v>
      </c>
      <c r="M119" s="162">
        <v>0</v>
      </c>
      <c r="N119" s="162">
        <v>0</v>
      </c>
      <c r="O119" s="162">
        <v>0</v>
      </c>
      <c r="P119" s="162">
        <f t="shared" si="3"/>
        <v>0</v>
      </c>
      <c r="Q119" s="162">
        <v>0</v>
      </c>
      <c r="R119" s="162">
        <v>0</v>
      </c>
      <c r="S119" s="162">
        <v>0</v>
      </c>
    </row>
    <row r="120" s="150" customFormat="1" ht="15.95" customHeight="1" spans="1:19">
      <c r="A120" s="164" t="s">
        <v>220</v>
      </c>
      <c r="B120" s="163"/>
      <c r="C120" s="163" t="s">
        <v>221</v>
      </c>
      <c r="D120" s="162">
        <f t="shared" si="2"/>
        <v>1382.62</v>
      </c>
      <c r="E120" s="162">
        <v>1382.62</v>
      </c>
      <c r="F120" s="162">
        <v>1382.62</v>
      </c>
      <c r="G120" s="162">
        <v>1382.62</v>
      </c>
      <c r="H120" s="162">
        <v>0</v>
      </c>
      <c r="I120" s="162">
        <v>0</v>
      </c>
      <c r="J120" s="162">
        <v>0</v>
      </c>
      <c r="K120" s="162">
        <v>0</v>
      </c>
      <c r="L120" s="162">
        <v>0</v>
      </c>
      <c r="M120" s="162">
        <v>0</v>
      </c>
      <c r="N120" s="162">
        <v>0</v>
      </c>
      <c r="O120" s="162">
        <v>0</v>
      </c>
      <c r="P120" s="162">
        <f t="shared" si="3"/>
        <v>0</v>
      </c>
      <c r="Q120" s="162">
        <v>0</v>
      </c>
      <c r="R120" s="162">
        <v>0</v>
      </c>
      <c r="S120" s="162">
        <v>0</v>
      </c>
    </row>
    <row r="121" s="150" customFormat="1" ht="15.95" customHeight="1" spans="1:19">
      <c r="A121" s="164"/>
      <c r="B121" s="163" t="s">
        <v>150</v>
      </c>
      <c r="C121" s="163" t="s">
        <v>222</v>
      </c>
      <c r="D121" s="162">
        <f t="shared" si="2"/>
        <v>417.66</v>
      </c>
      <c r="E121" s="162">
        <v>417.66</v>
      </c>
      <c r="F121" s="162">
        <v>417.66</v>
      </c>
      <c r="G121" s="162">
        <v>417.66</v>
      </c>
      <c r="H121" s="162">
        <v>0</v>
      </c>
      <c r="I121" s="162">
        <v>0</v>
      </c>
      <c r="J121" s="162">
        <v>0</v>
      </c>
      <c r="K121" s="162">
        <v>0</v>
      </c>
      <c r="L121" s="162">
        <v>0</v>
      </c>
      <c r="M121" s="162">
        <v>0</v>
      </c>
      <c r="N121" s="162">
        <v>0</v>
      </c>
      <c r="O121" s="162">
        <v>0</v>
      </c>
      <c r="P121" s="162">
        <f t="shared" si="3"/>
        <v>0</v>
      </c>
      <c r="Q121" s="162">
        <v>0</v>
      </c>
      <c r="R121" s="162">
        <v>0</v>
      </c>
      <c r="S121" s="162">
        <v>0</v>
      </c>
    </row>
    <row r="122" s="150" customFormat="1" ht="15.95" customHeight="1" spans="1:19">
      <c r="A122" s="164"/>
      <c r="B122" s="163" t="s">
        <v>155</v>
      </c>
      <c r="C122" s="163" t="s">
        <v>223</v>
      </c>
      <c r="D122" s="162">
        <f t="shared" si="2"/>
        <v>196.05</v>
      </c>
      <c r="E122" s="162">
        <v>196.05</v>
      </c>
      <c r="F122" s="162">
        <v>196.05</v>
      </c>
      <c r="G122" s="162">
        <v>196.05</v>
      </c>
      <c r="H122" s="162">
        <v>0</v>
      </c>
      <c r="I122" s="162">
        <v>0</v>
      </c>
      <c r="J122" s="162">
        <v>0</v>
      </c>
      <c r="K122" s="162">
        <v>0</v>
      </c>
      <c r="L122" s="162">
        <v>0</v>
      </c>
      <c r="M122" s="162">
        <v>0</v>
      </c>
      <c r="N122" s="162">
        <v>0</v>
      </c>
      <c r="O122" s="162">
        <v>0</v>
      </c>
      <c r="P122" s="162">
        <f t="shared" si="3"/>
        <v>0</v>
      </c>
      <c r="Q122" s="162">
        <v>0</v>
      </c>
      <c r="R122" s="162">
        <v>0</v>
      </c>
      <c r="S122" s="162">
        <v>0</v>
      </c>
    </row>
    <row r="123" s="150" customFormat="1" ht="15.95" customHeight="1" spans="1:19">
      <c r="A123" s="164"/>
      <c r="B123" s="163" t="s">
        <v>169</v>
      </c>
      <c r="C123" s="163" t="s">
        <v>224</v>
      </c>
      <c r="D123" s="162">
        <f t="shared" si="2"/>
        <v>429.31</v>
      </c>
      <c r="E123" s="162">
        <v>429.31</v>
      </c>
      <c r="F123" s="162">
        <v>429.31</v>
      </c>
      <c r="G123" s="162">
        <v>429.31</v>
      </c>
      <c r="H123" s="162">
        <v>0</v>
      </c>
      <c r="I123" s="162">
        <v>0</v>
      </c>
      <c r="J123" s="162">
        <v>0</v>
      </c>
      <c r="K123" s="162">
        <v>0</v>
      </c>
      <c r="L123" s="162">
        <v>0</v>
      </c>
      <c r="M123" s="162">
        <v>0</v>
      </c>
      <c r="N123" s="162">
        <v>0</v>
      </c>
      <c r="O123" s="162">
        <v>0</v>
      </c>
      <c r="P123" s="162">
        <f t="shared" si="3"/>
        <v>0</v>
      </c>
      <c r="Q123" s="162">
        <v>0</v>
      </c>
      <c r="R123" s="162">
        <v>0</v>
      </c>
      <c r="S123" s="162">
        <v>0</v>
      </c>
    </row>
    <row r="124" s="150" customFormat="1" ht="15.95" customHeight="1" spans="1:19">
      <c r="A124" s="164"/>
      <c r="B124" s="163" t="s">
        <v>164</v>
      </c>
      <c r="C124" s="163" t="s">
        <v>225</v>
      </c>
      <c r="D124" s="162">
        <f t="shared" si="2"/>
        <v>139.49</v>
      </c>
      <c r="E124" s="162">
        <v>139.49</v>
      </c>
      <c r="F124" s="162">
        <v>139.49</v>
      </c>
      <c r="G124" s="162">
        <v>139.49</v>
      </c>
      <c r="H124" s="162">
        <v>0</v>
      </c>
      <c r="I124" s="162">
        <v>0</v>
      </c>
      <c r="J124" s="162">
        <v>0</v>
      </c>
      <c r="K124" s="162">
        <v>0</v>
      </c>
      <c r="L124" s="162">
        <v>0</v>
      </c>
      <c r="M124" s="162">
        <v>0</v>
      </c>
      <c r="N124" s="162">
        <v>0</v>
      </c>
      <c r="O124" s="162">
        <v>0</v>
      </c>
      <c r="P124" s="162">
        <f t="shared" si="3"/>
        <v>0</v>
      </c>
      <c r="Q124" s="162">
        <v>0</v>
      </c>
      <c r="R124" s="162">
        <v>0</v>
      </c>
      <c r="S124" s="162">
        <v>0</v>
      </c>
    </row>
    <row r="125" s="150" customFormat="1" ht="15.95" customHeight="1" spans="1:19">
      <c r="A125" s="164"/>
      <c r="B125" s="163" t="s">
        <v>122</v>
      </c>
      <c r="C125" s="163" t="s">
        <v>226</v>
      </c>
      <c r="D125" s="162">
        <f t="shared" si="2"/>
        <v>78.47</v>
      </c>
      <c r="E125" s="162">
        <v>78.47</v>
      </c>
      <c r="F125" s="162">
        <v>78.47</v>
      </c>
      <c r="G125" s="162">
        <v>78.47</v>
      </c>
      <c r="H125" s="162">
        <v>0</v>
      </c>
      <c r="I125" s="162">
        <v>0</v>
      </c>
      <c r="J125" s="162">
        <v>0</v>
      </c>
      <c r="K125" s="162">
        <v>0</v>
      </c>
      <c r="L125" s="162">
        <v>0</v>
      </c>
      <c r="M125" s="162">
        <v>0</v>
      </c>
      <c r="N125" s="162">
        <v>0</v>
      </c>
      <c r="O125" s="162">
        <v>0</v>
      </c>
      <c r="P125" s="162">
        <f t="shared" si="3"/>
        <v>0</v>
      </c>
      <c r="Q125" s="162">
        <v>0</v>
      </c>
      <c r="R125" s="162">
        <v>0</v>
      </c>
      <c r="S125" s="162">
        <v>0</v>
      </c>
    </row>
    <row r="126" s="150" customFormat="1" ht="15.95" customHeight="1" spans="1:19">
      <c r="A126" s="164"/>
      <c r="B126" s="163" t="s">
        <v>124</v>
      </c>
      <c r="C126" s="163" t="s">
        <v>227</v>
      </c>
      <c r="D126" s="162">
        <f t="shared" si="2"/>
        <v>15.82</v>
      </c>
      <c r="E126" s="162">
        <v>15.82</v>
      </c>
      <c r="F126" s="162">
        <v>15.82</v>
      </c>
      <c r="G126" s="162">
        <v>15.82</v>
      </c>
      <c r="H126" s="162">
        <v>0</v>
      </c>
      <c r="I126" s="162">
        <v>0</v>
      </c>
      <c r="J126" s="162">
        <v>0</v>
      </c>
      <c r="K126" s="162">
        <v>0</v>
      </c>
      <c r="L126" s="162">
        <v>0</v>
      </c>
      <c r="M126" s="162">
        <v>0</v>
      </c>
      <c r="N126" s="162">
        <v>0</v>
      </c>
      <c r="O126" s="162">
        <v>0</v>
      </c>
      <c r="P126" s="162">
        <f t="shared" si="3"/>
        <v>0</v>
      </c>
      <c r="Q126" s="162">
        <v>0</v>
      </c>
      <c r="R126" s="162">
        <v>0</v>
      </c>
      <c r="S126" s="162">
        <v>0</v>
      </c>
    </row>
    <row r="127" s="150" customFormat="1" ht="15.95" customHeight="1" spans="1:19">
      <c r="A127" s="164"/>
      <c r="B127" s="163" t="s">
        <v>125</v>
      </c>
      <c r="C127" s="163" t="s">
        <v>228</v>
      </c>
      <c r="D127" s="162">
        <f t="shared" si="2"/>
        <v>105.82</v>
      </c>
      <c r="E127" s="162">
        <v>105.82</v>
      </c>
      <c r="F127" s="162">
        <v>105.82</v>
      </c>
      <c r="G127" s="162">
        <v>105.82</v>
      </c>
      <c r="H127" s="162">
        <v>0</v>
      </c>
      <c r="I127" s="162">
        <v>0</v>
      </c>
      <c r="J127" s="162">
        <v>0</v>
      </c>
      <c r="K127" s="162">
        <v>0</v>
      </c>
      <c r="L127" s="162">
        <v>0</v>
      </c>
      <c r="M127" s="162">
        <v>0</v>
      </c>
      <c r="N127" s="162">
        <v>0</v>
      </c>
      <c r="O127" s="162">
        <v>0</v>
      </c>
      <c r="P127" s="162">
        <f t="shared" si="3"/>
        <v>0</v>
      </c>
      <c r="Q127" s="162">
        <v>0</v>
      </c>
      <c r="R127" s="162">
        <v>0</v>
      </c>
      <c r="S127" s="162">
        <v>0</v>
      </c>
    </row>
    <row r="128" s="150" customFormat="1" ht="15.95" customHeight="1" spans="1:19">
      <c r="A128" s="164" t="s">
        <v>229</v>
      </c>
      <c r="B128" s="163"/>
      <c r="C128" s="163" t="s">
        <v>230</v>
      </c>
      <c r="D128" s="162">
        <f t="shared" si="2"/>
        <v>101.54</v>
      </c>
      <c r="E128" s="162">
        <v>101.54</v>
      </c>
      <c r="F128" s="162">
        <v>101.54</v>
      </c>
      <c r="G128" s="162">
        <v>101.54</v>
      </c>
      <c r="H128" s="162">
        <v>0</v>
      </c>
      <c r="I128" s="162">
        <v>0</v>
      </c>
      <c r="J128" s="162">
        <v>0</v>
      </c>
      <c r="K128" s="162">
        <v>0</v>
      </c>
      <c r="L128" s="162">
        <v>0</v>
      </c>
      <c r="M128" s="162">
        <v>0</v>
      </c>
      <c r="N128" s="162">
        <v>0</v>
      </c>
      <c r="O128" s="162">
        <v>0</v>
      </c>
      <c r="P128" s="162">
        <f t="shared" si="3"/>
        <v>0</v>
      </c>
      <c r="Q128" s="162">
        <v>0</v>
      </c>
      <c r="R128" s="162">
        <v>0</v>
      </c>
      <c r="S128" s="162">
        <v>0</v>
      </c>
    </row>
    <row r="129" s="150" customFormat="1" ht="15.95" customHeight="1" spans="1:19">
      <c r="A129" s="164"/>
      <c r="B129" s="163" t="s">
        <v>150</v>
      </c>
      <c r="C129" s="163" t="s">
        <v>231</v>
      </c>
      <c r="D129" s="162">
        <f t="shared" si="2"/>
        <v>10</v>
      </c>
      <c r="E129" s="162">
        <v>10</v>
      </c>
      <c r="F129" s="162">
        <v>10</v>
      </c>
      <c r="G129" s="162">
        <v>10</v>
      </c>
      <c r="H129" s="162">
        <v>0</v>
      </c>
      <c r="I129" s="162">
        <v>0</v>
      </c>
      <c r="J129" s="162">
        <v>0</v>
      </c>
      <c r="K129" s="162">
        <v>0</v>
      </c>
      <c r="L129" s="162">
        <v>0</v>
      </c>
      <c r="M129" s="162">
        <v>0</v>
      </c>
      <c r="N129" s="162">
        <v>0</v>
      </c>
      <c r="O129" s="162">
        <v>0</v>
      </c>
      <c r="P129" s="162">
        <f t="shared" si="3"/>
        <v>0</v>
      </c>
      <c r="Q129" s="162">
        <v>0</v>
      </c>
      <c r="R129" s="162">
        <v>0</v>
      </c>
      <c r="S129" s="162">
        <v>0</v>
      </c>
    </row>
    <row r="130" s="150" customFormat="1" ht="15.95" customHeight="1" spans="1:19">
      <c r="A130" s="164"/>
      <c r="B130" s="163" t="s">
        <v>155</v>
      </c>
      <c r="C130" s="163" t="s">
        <v>256</v>
      </c>
      <c r="D130" s="162">
        <f t="shared" si="2"/>
        <v>2</v>
      </c>
      <c r="E130" s="162">
        <v>2</v>
      </c>
      <c r="F130" s="162">
        <v>2</v>
      </c>
      <c r="G130" s="162">
        <v>2</v>
      </c>
      <c r="H130" s="162">
        <v>0</v>
      </c>
      <c r="I130" s="162">
        <v>0</v>
      </c>
      <c r="J130" s="162">
        <v>0</v>
      </c>
      <c r="K130" s="162">
        <v>0</v>
      </c>
      <c r="L130" s="162">
        <v>0</v>
      </c>
      <c r="M130" s="162">
        <v>0</v>
      </c>
      <c r="N130" s="162">
        <v>0</v>
      </c>
      <c r="O130" s="162">
        <v>0</v>
      </c>
      <c r="P130" s="162">
        <f t="shared" si="3"/>
        <v>0</v>
      </c>
      <c r="Q130" s="162">
        <v>0</v>
      </c>
      <c r="R130" s="162">
        <v>0</v>
      </c>
      <c r="S130" s="162">
        <v>0</v>
      </c>
    </row>
    <row r="131" s="150" customFormat="1" ht="15.95" customHeight="1" spans="1:19">
      <c r="A131" s="164"/>
      <c r="B131" s="163" t="s">
        <v>145</v>
      </c>
      <c r="C131" s="163" t="s">
        <v>232</v>
      </c>
      <c r="D131" s="162">
        <f t="shared" si="2"/>
        <v>2</v>
      </c>
      <c r="E131" s="162">
        <v>2</v>
      </c>
      <c r="F131" s="162">
        <v>2</v>
      </c>
      <c r="G131" s="162">
        <v>2</v>
      </c>
      <c r="H131" s="162">
        <v>0</v>
      </c>
      <c r="I131" s="162">
        <v>0</v>
      </c>
      <c r="J131" s="162">
        <v>0</v>
      </c>
      <c r="K131" s="162">
        <v>0</v>
      </c>
      <c r="L131" s="162">
        <v>0</v>
      </c>
      <c r="M131" s="162">
        <v>0</v>
      </c>
      <c r="N131" s="162">
        <v>0</v>
      </c>
      <c r="O131" s="162">
        <v>0</v>
      </c>
      <c r="P131" s="162">
        <f t="shared" si="3"/>
        <v>0</v>
      </c>
      <c r="Q131" s="162">
        <v>0</v>
      </c>
      <c r="R131" s="162">
        <v>0</v>
      </c>
      <c r="S131" s="162">
        <v>0</v>
      </c>
    </row>
    <row r="132" s="150" customFormat="1" ht="15.95" customHeight="1" spans="1:19">
      <c r="A132" s="164"/>
      <c r="B132" s="163" t="s">
        <v>187</v>
      </c>
      <c r="C132" s="163" t="s">
        <v>233</v>
      </c>
      <c r="D132" s="162">
        <f t="shared" si="2"/>
        <v>5</v>
      </c>
      <c r="E132" s="162">
        <v>5</v>
      </c>
      <c r="F132" s="162">
        <v>5</v>
      </c>
      <c r="G132" s="162">
        <v>5</v>
      </c>
      <c r="H132" s="162">
        <v>0</v>
      </c>
      <c r="I132" s="162">
        <v>0</v>
      </c>
      <c r="J132" s="162">
        <v>0</v>
      </c>
      <c r="K132" s="162">
        <v>0</v>
      </c>
      <c r="L132" s="162">
        <v>0</v>
      </c>
      <c r="M132" s="162">
        <v>0</v>
      </c>
      <c r="N132" s="162">
        <v>0</v>
      </c>
      <c r="O132" s="162">
        <v>0</v>
      </c>
      <c r="P132" s="162">
        <f t="shared" si="3"/>
        <v>0</v>
      </c>
      <c r="Q132" s="162">
        <v>0</v>
      </c>
      <c r="R132" s="162">
        <v>0</v>
      </c>
      <c r="S132" s="162">
        <v>0</v>
      </c>
    </row>
    <row r="133" s="150" customFormat="1" ht="15.95" customHeight="1" spans="1:19">
      <c r="A133" s="164"/>
      <c r="B133" s="163" t="s">
        <v>169</v>
      </c>
      <c r="C133" s="163" t="s">
        <v>234</v>
      </c>
      <c r="D133" s="162">
        <f t="shared" si="2"/>
        <v>2</v>
      </c>
      <c r="E133" s="162">
        <v>2</v>
      </c>
      <c r="F133" s="162">
        <v>2</v>
      </c>
      <c r="G133" s="162">
        <v>2</v>
      </c>
      <c r="H133" s="162">
        <v>0</v>
      </c>
      <c r="I133" s="162">
        <v>0</v>
      </c>
      <c r="J133" s="162">
        <v>0</v>
      </c>
      <c r="K133" s="162">
        <v>0</v>
      </c>
      <c r="L133" s="162">
        <v>0</v>
      </c>
      <c r="M133" s="162">
        <v>0</v>
      </c>
      <c r="N133" s="162">
        <v>0</v>
      </c>
      <c r="O133" s="162">
        <v>0</v>
      </c>
      <c r="P133" s="162">
        <f t="shared" si="3"/>
        <v>0</v>
      </c>
      <c r="Q133" s="162">
        <v>0</v>
      </c>
      <c r="R133" s="162">
        <v>0</v>
      </c>
      <c r="S133" s="162">
        <v>0</v>
      </c>
    </row>
    <row r="134" s="150" customFormat="1" ht="15.95" customHeight="1" spans="1:19">
      <c r="A134" s="164"/>
      <c r="B134" s="163" t="s">
        <v>123</v>
      </c>
      <c r="C134" s="163" t="s">
        <v>236</v>
      </c>
      <c r="D134" s="162">
        <f t="shared" si="2"/>
        <v>5</v>
      </c>
      <c r="E134" s="162">
        <v>5</v>
      </c>
      <c r="F134" s="162">
        <v>5</v>
      </c>
      <c r="G134" s="162">
        <v>5</v>
      </c>
      <c r="H134" s="162">
        <v>0</v>
      </c>
      <c r="I134" s="162">
        <v>0</v>
      </c>
      <c r="J134" s="162">
        <v>0</v>
      </c>
      <c r="K134" s="162">
        <v>0</v>
      </c>
      <c r="L134" s="162">
        <v>0</v>
      </c>
      <c r="M134" s="162">
        <v>0</v>
      </c>
      <c r="N134" s="162">
        <v>0</v>
      </c>
      <c r="O134" s="162">
        <v>0</v>
      </c>
      <c r="P134" s="162">
        <f t="shared" si="3"/>
        <v>0</v>
      </c>
      <c r="Q134" s="162">
        <v>0</v>
      </c>
      <c r="R134" s="162">
        <v>0</v>
      </c>
      <c r="S134" s="162">
        <v>0</v>
      </c>
    </row>
    <row r="135" s="150" customFormat="1" ht="15.95" customHeight="1" spans="1:19">
      <c r="A135" s="164"/>
      <c r="B135" s="163" t="s">
        <v>125</v>
      </c>
      <c r="C135" s="163" t="s">
        <v>237</v>
      </c>
      <c r="D135" s="162">
        <f t="shared" si="2"/>
        <v>5</v>
      </c>
      <c r="E135" s="162">
        <v>5</v>
      </c>
      <c r="F135" s="162">
        <v>5</v>
      </c>
      <c r="G135" s="162">
        <v>5</v>
      </c>
      <c r="H135" s="162">
        <v>0</v>
      </c>
      <c r="I135" s="162">
        <v>0</v>
      </c>
      <c r="J135" s="162">
        <v>0</v>
      </c>
      <c r="K135" s="162">
        <v>0</v>
      </c>
      <c r="L135" s="162">
        <v>0</v>
      </c>
      <c r="M135" s="162">
        <v>0</v>
      </c>
      <c r="N135" s="162">
        <v>0</v>
      </c>
      <c r="O135" s="162">
        <v>0</v>
      </c>
      <c r="P135" s="162">
        <f t="shared" si="3"/>
        <v>0</v>
      </c>
      <c r="Q135" s="162">
        <v>0</v>
      </c>
      <c r="R135" s="162">
        <v>0</v>
      </c>
      <c r="S135" s="162">
        <v>0</v>
      </c>
    </row>
    <row r="136" s="150" customFormat="1" ht="15.95" customHeight="1" spans="1:19">
      <c r="A136" s="164"/>
      <c r="B136" s="163" t="s">
        <v>127</v>
      </c>
      <c r="C136" s="163" t="s">
        <v>238</v>
      </c>
      <c r="D136" s="162">
        <f t="shared" si="2"/>
        <v>3.43</v>
      </c>
      <c r="E136" s="162">
        <v>3.43</v>
      </c>
      <c r="F136" s="162">
        <v>3.43</v>
      </c>
      <c r="G136" s="162">
        <v>3.43</v>
      </c>
      <c r="H136" s="162">
        <v>0</v>
      </c>
      <c r="I136" s="162">
        <v>0</v>
      </c>
      <c r="J136" s="162">
        <v>0</v>
      </c>
      <c r="K136" s="162">
        <v>0</v>
      </c>
      <c r="L136" s="162">
        <v>0</v>
      </c>
      <c r="M136" s="162">
        <v>0</v>
      </c>
      <c r="N136" s="162">
        <v>0</v>
      </c>
      <c r="O136" s="162">
        <v>0</v>
      </c>
      <c r="P136" s="162">
        <f t="shared" si="3"/>
        <v>0</v>
      </c>
      <c r="Q136" s="162">
        <v>0</v>
      </c>
      <c r="R136" s="162">
        <v>0</v>
      </c>
      <c r="S136" s="162">
        <v>0</v>
      </c>
    </row>
    <row r="137" s="150" customFormat="1" ht="15.95" customHeight="1" spans="1:19">
      <c r="A137" s="164"/>
      <c r="B137" s="163" t="s">
        <v>128</v>
      </c>
      <c r="C137" s="163" t="s">
        <v>239</v>
      </c>
      <c r="D137" s="162">
        <f t="shared" si="2"/>
        <v>3</v>
      </c>
      <c r="E137" s="162">
        <v>3</v>
      </c>
      <c r="F137" s="162">
        <v>3</v>
      </c>
      <c r="G137" s="162">
        <v>3</v>
      </c>
      <c r="H137" s="162">
        <v>0</v>
      </c>
      <c r="I137" s="162">
        <v>0</v>
      </c>
      <c r="J137" s="162">
        <v>0</v>
      </c>
      <c r="K137" s="162">
        <v>0</v>
      </c>
      <c r="L137" s="162">
        <v>0</v>
      </c>
      <c r="M137" s="162">
        <v>0</v>
      </c>
      <c r="N137" s="162">
        <v>0</v>
      </c>
      <c r="O137" s="162">
        <v>0</v>
      </c>
      <c r="P137" s="162">
        <f t="shared" si="3"/>
        <v>0</v>
      </c>
      <c r="Q137" s="162">
        <v>0</v>
      </c>
      <c r="R137" s="162">
        <v>0</v>
      </c>
      <c r="S137" s="162">
        <v>0</v>
      </c>
    </row>
    <row r="138" s="150" customFormat="1" ht="15.95" customHeight="1" spans="1:19">
      <c r="A138" s="164"/>
      <c r="B138" s="163" t="s">
        <v>129</v>
      </c>
      <c r="C138" s="163" t="s">
        <v>240</v>
      </c>
      <c r="D138" s="162">
        <f t="shared" ref="D138:D295" si="4">SUM(E138,P138)</f>
        <v>2.5</v>
      </c>
      <c r="E138" s="162">
        <v>2.5</v>
      </c>
      <c r="F138" s="162">
        <v>2.5</v>
      </c>
      <c r="G138" s="162">
        <v>2.5</v>
      </c>
      <c r="H138" s="162">
        <v>0</v>
      </c>
      <c r="I138" s="162">
        <v>0</v>
      </c>
      <c r="J138" s="162">
        <v>0</v>
      </c>
      <c r="K138" s="162">
        <v>0</v>
      </c>
      <c r="L138" s="162">
        <v>0</v>
      </c>
      <c r="M138" s="162">
        <v>0</v>
      </c>
      <c r="N138" s="162">
        <v>0</v>
      </c>
      <c r="O138" s="162">
        <v>0</v>
      </c>
      <c r="P138" s="162">
        <f t="shared" ref="P138:P295" si="5">SUM(Q138:S138)</f>
        <v>0</v>
      </c>
      <c r="Q138" s="162">
        <v>0</v>
      </c>
      <c r="R138" s="162">
        <v>0</v>
      </c>
      <c r="S138" s="162">
        <v>0</v>
      </c>
    </row>
    <row r="139" s="150" customFormat="1" ht="15.95" customHeight="1" spans="1:19">
      <c r="A139" s="164"/>
      <c r="B139" s="163" t="s">
        <v>130</v>
      </c>
      <c r="C139" s="163" t="s">
        <v>261</v>
      </c>
      <c r="D139" s="162">
        <f t="shared" si="4"/>
        <v>1.5</v>
      </c>
      <c r="E139" s="162">
        <v>1.5</v>
      </c>
      <c r="F139" s="162">
        <v>1.5</v>
      </c>
      <c r="G139" s="162">
        <v>1.5</v>
      </c>
      <c r="H139" s="162">
        <v>0</v>
      </c>
      <c r="I139" s="162">
        <v>0</v>
      </c>
      <c r="J139" s="162">
        <v>0</v>
      </c>
      <c r="K139" s="162">
        <v>0</v>
      </c>
      <c r="L139" s="162">
        <v>0</v>
      </c>
      <c r="M139" s="162">
        <v>0</v>
      </c>
      <c r="N139" s="162">
        <v>0</v>
      </c>
      <c r="O139" s="162">
        <v>0</v>
      </c>
      <c r="P139" s="162">
        <f t="shared" si="5"/>
        <v>0</v>
      </c>
      <c r="Q139" s="162">
        <v>0</v>
      </c>
      <c r="R139" s="162">
        <v>0</v>
      </c>
      <c r="S139" s="162">
        <v>0</v>
      </c>
    </row>
    <row r="140" s="150" customFormat="1" ht="15.95" customHeight="1" spans="1:19">
      <c r="A140" s="164"/>
      <c r="B140" s="163" t="s">
        <v>138</v>
      </c>
      <c r="C140" s="163" t="s">
        <v>241</v>
      </c>
      <c r="D140" s="162">
        <f t="shared" si="4"/>
        <v>10</v>
      </c>
      <c r="E140" s="162">
        <v>10</v>
      </c>
      <c r="F140" s="162">
        <v>10</v>
      </c>
      <c r="G140" s="162">
        <v>10</v>
      </c>
      <c r="H140" s="162">
        <v>0</v>
      </c>
      <c r="I140" s="162">
        <v>0</v>
      </c>
      <c r="J140" s="162">
        <v>0</v>
      </c>
      <c r="K140" s="162">
        <v>0</v>
      </c>
      <c r="L140" s="162">
        <v>0</v>
      </c>
      <c r="M140" s="162">
        <v>0</v>
      </c>
      <c r="N140" s="162">
        <v>0</v>
      </c>
      <c r="O140" s="162">
        <v>0</v>
      </c>
      <c r="P140" s="162">
        <f t="shared" si="5"/>
        <v>0</v>
      </c>
      <c r="Q140" s="162">
        <v>0</v>
      </c>
      <c r="R140" s="162">
        <v>0</v>
      </c>
      <c r="S140" s="162">
        <v>0</v>
      </c>
    </row>
    <row r="141" s="150" customFormat="1" ht="15.95" customHeight="1" spans="1:19">
      <c r="A141" s="164"/>
      <c r="B141" s="163" t="s">
        <v>140</v>
      </c>
      <c r="C141" s="163" t="s">
        <v>242</v>
      </c>
      <c r="D141" s="162">
        <f t="shared" si="4"/>
        <v>17.44</v>
      </c>
      <c r="E141" s="162">
        <v>17.44</v>
      </c>
      <c r="F141" s="162">
        <v>17.44</v>
      </c>
      <c r="G141" s="162">
        <v>17.44</v>
      </c>
      <c r="H141" s="162">
        <v>0</v>
      </c>
      <c r="I141" s="162">
        <v>0</v>
      </c>
      <c r="J141" s="162">
        <v>0</v>
      </c>
      <c r="K141" s="162">
        <v>0</v>
      </c>
      <c r="L141" s="162">
        <v>0</v>
      </c>
      <c r="M141" s="162">
        <v>0</v>
      </c>
      <c r="N141" s="162">
        <v>0</v>
      </c>
      <c r="O141" s="162">
        <v>0</v>
      </c>
      <c r="P141" s="162">
        <f t="shared" si="5"/>
        <v>0</v>
      </c>
      <c r="Q141" s="162">
        <v>0</v>
      </c>
      <c r="R141" s="162">
        <v>0</v>
      </c>
      <c r="S141" s="162">
        <v>0</v>
      </c>
    </row>
    <row r="142" s="150" customFormat="1" ht="15.95" customHeight="1" spans="1:19">
      <c r="A142" s="164"/>
      <c r="B142" s="163" t="s">
        <v>243</v>
      </c>
      <c r="C142" s="163" t="s">
        <v>244</v>
      </c>
      <c r="D142" s="162">
        <f t="shared" si="4"/>
        <v>16.1</v>
      </c>
      <c r="E142" s="162">
        <v>16.1</v>
      </c>
      <c r="F142" s="162">
        <v>16.1</v>
      </c>
      <c r="G142" s="162">
        <v>16.1</v>
      </c>
      <c r="H142" s="162">
        <v>0</v>
      </c>
      <c r="I142" s="162">
        <v>0</v>
      </c>
      <c r="J142" s="162">
        <v>0</v>
      </c>
      <c r="K142" s="162">
        <v>0</v>
      </c>
      <c r="L142" s="162">
        <v>0</v>
      </c>
      <c r="M142" s="162">
        <v>0</v>
      </c>
      <c r="N142" s="162">
        <v>0</v>
      </c>
      <c r="O142" s="162">
        <v>0</v>
      </c>
      <c r="P142" s="162">
        <f t="shared" si="5"/>
        <v>0</v>
      </c>
      <c r="Q142" s="162">
        <v>0</v>
      </c>
      <c r="R142" s="162">
        <v>0</v>
      </c>
      <c r="S142" s="162">
        <v>0</v>
      </c>
    </row>
    <row r="143" s="150" customFormat="1" ht="15.95" customHeight="1" spans="1:19">
      <c r="A143" s="164"/>
      <c r="B143" s="163" t="s">
        <v>245</v>
      </c>
      <c r="C143" s="163" t="s">
        <v>246</v>
      </c>
      <c r="D143" s="162">
        <f t="shared" si="4"/>
        <v>2</v>
      </c>
      <c r="E143" s="162">
        <v>2</v>
      </c>
      <c r="F143" s="162">
        <v>2</v>
      </c>
      <c r="G143" s="162">
        <v>2</v>
      </c>
      <c r="H143" s="162">
        <v>0</v>
      </c>
      <c r="I143" s="162">
        <v>0</v>
      </c>
      <c r="J143" s="162">
        <v>0</v>
      </c>
      <c r="K143" s="162">
        <v>0</v>
      </c>
      <c r="L143" s="162">
        <v>0</v>
      </c>
      <c r="M143" s="162">
        <v>0</v>
      </c>
      <c r="N143" s="162">
        <v>0</v>
      </c>
      <c r="O143" s="162">
        <v>0</v>
      </c>
      <c r="P143" s="162">
        <f t="shared" si="5"/>
        <v>0</v>
      </c>
      <c r="Q143" s="162">
        <v>0</v>
      </c>
      <c r="R143" s="162">
        <v>0</v>
      </c>
      <c r="S143" s="162">
        <v>0</v>
      </c>
    </row>
    <row r="144" s="150" customFormat="1" ht="15.95" customHeight="1" spans="1:19">
      <c r="A144" s="164"/>
      <c r="B144" s="163" t="s">
        <v>153</v>
      </c>
      <c r="C144" s="163" t="s">
        <v>247</v>
      </c>
      <c r="D144" s="162">
        <f t="shared" si="4"/>
        <v>14.57</v>
      </c>
      <c r="E144" s="162">
        <v>14.57</v>
      </c>
      <c r="F144" s="162">
        <v>14.57</v>
      </c>
      <c r="G144" s="162">
        <v>14.57</v>
      </c>
      <c r="H144" s="162">
        <v>0</v>
      </c>
      <c r="I144" s="162">
        <v>0</v>
      </c>
      <c r="J144" s="162">
        <v>0</v>
      </c>
      <c r="K144" s="162">
        <v>0</v>
      </c>
      <c r="L144" s="162">
        <v>0</v>
      </c>
      <c r="M144" s="162">
        <v>0</v>
      </c>
      <c r="N144" s="162">
        <v>0</v>
      </c>
      <c r="O144" s="162">
        <v>0</v>
      </c>
      <c r="P144" s="162">
        <f t="shared" si="5"/>
        <v>0</v>
      </c>
      <c r="Q144" s="162">
        <v>0</v>
      </c>
      <c r="R144" s="162">
        <v>0</v>
      </c>
      <c r="S144" s="162">
        <v>0</v>
      </c>
    </row>
    <row r="145" s="150" customFormat="1" ht="15.95" customHeight="1" spans="1:19">
      <c r="A145" s="164" t="s">
        <v>248</v>
      </c>
      <c r="B145" s="163"/>
      <c r="C145" s="163" t="s">
        <v>249</v>
      </c>
      <c r="D145" s="162">
        <f t="shared" si="4"/>
        <v>1.8</v>
      </c>
      <c r="E145" s="162">
        <v>1.8</v>
      </c>
      <c r="F145" s="162">
        <v>1.8</v>
      </c>
      <c r="G145" s="162">
        <v>1.8</v>
      </c>
      <c r="H145" s="162">
        <v>0</v>
      </c>
      <c r="I145" s="162">
        <v>0</v>
      </c>
      <c r="J145" s="162">
        <v>0</v>
      </c>
      <c r="K145" s="162">
        <v>0</v>
      </c>
      <c r="L145" s="162">
        <v>0</v>
      </c>
      <c r="M145" s="162">
        <v>0</v>
      </c>
      <c r="N145" s="162">
        <v>0</v>
      </c>
      <c r="O145" s="162">
        <v>0</v>
      </c>
      <c r="P145" s="162">
        <f t="shared" si="5"/>
        <v>0</v>
      </c>
      <c r="Q145" s="162">
        <v>0</v>
      </c>
      <c r="R145" s="162">
        <v>0</v>
      </c>
      <c r="S145" s="162">
        <v>0</v>
      </c>
    </row>
    <row r="146" s="150" customFormat="1" ht="15.95" customHeight="1" spans="1:19">
      <c r="A146" s="164"/>
      <c r="B146" s="163" t="s">
        <v>145</v>
      </c>
      <c r="C146" s="163" t="s">
        <v>251</v>
      </c>
      <c r="D146" s="162">
        <f t="shared" si="4"/>
        <v>1.5</v>
      </c>
      <c r="E146" s="162">
        <v>1.5</v>
      </c>
      <c r="F146" s="162">
        <v>1.5</v>
      </c>
      <c r="G146" s="162">
        <v>1.5</v>
      </c>
      <c r="H146" s="162">
        <v>0</v>
      </c>
      <c r="I146" s="162">
        <v>0</v>
      </c>
      <c r="J146" s="162">
        <v>0</v>
      </c>
      <c r="K146" s="162">
        <v>0</v>
      </c>
      <c r="L146" s="162">
        <v>0</v>
      </c>
      <c r="M146" s="162">
        <v>0</v>
      </c>
      <c r="N146" s="162">
        <v>0</v>
      </c>
      <c r="O146" s="162">
        <v>0</v>
      </c>
      <c r="P146" s="162">
        <f t="shared" si="5"/>
        <v>0</v>
      </c>
      <c r="Q146" s="162">
        <v>0</v>
      </c>
      <c r="R146" s="162">
        <v>0</v>
      </c>
      <c r="S146" s="162">
        <v>0</v>
      </c>
    </row>
    <row r="147" s="150" customFormat="1" ht="15.95" customHeight="1" spans="1:19">
      <c r="A147" s="164"/>
      <c r="B147" s="163" t="s">
        <v>166</v>
      </c>
      <c r="C147" s="163" t="s">
        <v>252</v>
      </c>
      <c r="D147" s="162">
        <f t="shared" si="4"/>
        <v>0.3</v>
      </c>
      <c r="E147" s="162">
        <v>0.3</v>
      </c>
      <c r="F147" s="162">
        <v>0.3</v>
      </c>
      <c r="G147" s="162">
        <v>0.3</v>
      </c>
      <c r="H147" s="162">
        <v>0</v>
      </c>
      <c r="I147" s="162">
        <v>0</v>
      </c>
      <c r="J147" s="162">
        <v>0</v>
      </c>
      <c r="K147" s="162">
        <v>0</v>
      </c>
      <c r="L147" s="162">
        <v>0</v>
      </c>
      <c r="M147" s="162">
        <v>0</v>
      </c>
      <c r="N147" s="162">
        <v>0</v>
      </c>
      <c r="O147" s="162">
        <v>0</v>
      </c>
      <c r="P147" s="162">
        <f t="shared" si="5"/>
        <v>0</v>
      </c>
      <c r="Q147" s="162">
        <v>0</v>
      </c>
      <c r="R147" s="162">
        <v>0</v>
      </c>
      <c r="S147" s="162">
        <v>0</v>
      </c>
    </row>
    <row r="148" s="150" customFormat="1" ht="15.95" customHeight="1" spans="1:19">
      <c r="A148" s="163"/>
      <c r="B148" s="163"/>
      <c r="C148" s="163" t="s">
        <v>262</v>
      </c>
      <c r="D148" s="162">
        <f t="shared" si="4"/>
        <v>88814</v>
      </c>
      <c r="E148" s="162">
        <v>2164.25</v>
      </c>
      <c r="F148" s="162">
        <v>2164.25</v>
      </c>
      <c r="G148" s="162">
        <v>2164.25</v>
      </c>
      <c r="H148" s="162">
        <v>0</v>
      </c>
      <c r="I148" s="162">
        <v>0</v>
      </c>
      <c r="J148" s="162">
        <v>0</v>
      </c>
      <c r="K148" s="162">
        <v>0</v>
      </c>
      <c r="L148" s="162">
        <v>0</v>
      </c>
      <c r="M148" s="162">
        <v>0</v>
      </c>
      <c r="N148" s="162">
        <v>0</v>
      </c>
      <c r="O148" s="162">
        <v>0</v>
      </c>
      <c r="P148" s="162">
        <f>SUM(Q148:S148)</f>
        <v>86649.75</v>
      </c>
      <c r="Q148" s="162">
        <f>SUM(Q149,Q160,Q181)</f>
        <v>86649.75</v>
      </c>
      <c r="R148" s="162">
        <v>0</v>
      </c>
      <c r="S148" s="162">
        <v>0</v>
      </c>
    </row>
    <row r="149" s="150" customFormat="1" ht="15.95" customHeight="1" spans="1:19">
      <c r="A149" s="164" t="s">
        <v>220</v>
      </c>
      <c r="B149" s="163"/>
      <c r="C149" s="163" t="s">
        <v>221</v>
      </c>
      <c r="D149" s="162">
        <f t="shared" si="4"/>
        <v>35200.11</v>
      </c>
      <c r="E149" s="162">
        <v>2049.03</v>
      </c>
      <c r="F149" s="162">
        <v>2049.03</v>
      </c>
      <c r="G149" s="162">
        <v>2049.03</v>
      </c>
      <c r="H149" s="162">
        <v>0</v>
      </c>
      <c r="I149" s="162">
        <v>0</v>
      </c>
      <c r="J149" s="162">
        <v>0</v>
      </c>
      <c r="K149" s="162">
        <v>0</v>
      </c>
      <c r="L149" s="162">
        <v>0</v>
      </c>
      <c r="M149" s="162">
        <v>0</v>
      </c>
      <c r="N149" s="162">
        <v>0</v>
      </c>
      <c r="O149" s="162">
        <v>0</v>
      </c>
      <c r="P149" s="162">
        <f t="shared" si="5"/>
        <v>33151.08</v>
      </c>
      <c r="Q149" s="162">
        <f>SUM(Q150:Q159)</f>
        <v>33151.08</v>
      </c>
      <c r="R149" s="162">
        <v>0</v>
      </c>
      <c r="S149" s="162">
        <v>0</v>
      </c>
    </row>
    <row r="150" s="150" customFormat="1" ht="15.95" customHeight="1" spans="1:19">
      <c r="A150" s="164"/>
      <c r="B150" s="164" t="s">
        <v>150</v>
      </c>
      <c r="C150" s="163" t="s">
        <v>222</v>
      </c>
      <c r="D150" s="162">
        <f t="shared" si="4"/>
        <v>5633</v>
      </c>
      <c r="E150" s="162">
        <v>133</v>
      </c>
      <c r="F150" s="162">
        <v>133</v>
      </c>
      <c r="G150" s="162">
        <v>133</v>
      </c>
      <c r="H150" s="162">
        <v>0</v>
      </c>
      <c r="I150" s="162">
        <v>0</v>
      </c>
      <c r="J150" s="162">
        <v>0</v>
      </c>
      <c r="K150" s="162">
        <v>0</v>
      </c>
      <c r="L150" s="162">
        <v>0</v>
      </c>
      <c r="M150" s="162">
        <v>0</v>
      </c>
      <c r="N150" s="162">
        <v>0</v>
      </c>
      <c r="O150" s="162">
        <v>0</v>
      </c>
      <c r="P150" s="162">
        <f t="shared" si="5"/>
        <v>5500</v>
      </c>
      <c r="Q150" s="171">
        <v>5500</v>
      </c>
      <c r="R150" s="162">
        <v>0</v>
      </c>
      <c r="S150" s="162">
        <v>0</v>
      </c>
    </row>
    <row r="151" s="150" customFormat="1" ht="15.95" customHeight="1" spans="1:19">
      <c r="A151" s="164"/>
      <c r="B151" s="167" t="s">
        <v>263</v>
      </c>
      <c r="C151" s="168" t="s">
        <v>223</v>
      </c>
      <c r="D151" s="162">
        <f t="shared" si="4"/>
        <v>5200</v>
      </c>
      <c r="E151" s="162"/>
      <c r="F151" s="162"/>
      <c r="G151" s="162"/>
      <c r="H151" s="162"/>
      <c r="I151" s="162"/>
      <c r="J151" s="162"/>
      <c r="K151" s="162"/>
      <c r="L151" s="162"/>
      <c r="M151" s="162"/>
      <c r="N151" s="162"/>
      <c r="O151" s="162"/>
      <c r="P151" s="162">
        <f t="shared" si="5"/>
        <v>5200</v>
      </c>
      <c r="Q151" s="171">
        <v>5200</v>
      </c>
      <c r="R151" s="162"/>
      <c r="S151" s="162"/>
    </row>
    <row r="152" s="150" customFormat="1" ht="15.95" customHeight="1" spans="1:19">
      <c r="A152" s="164"/>
      <c r="B152" s="167" t="s">
        <v>264</v>
      </c>
      <c r="C152" s="168" t="s">
        <v>224</v>
      </c>
      <c r="D152" s="162">
        <f t="shared" si="4"/>
        <v>8703</v>
      </c>
      <c r="E152" s="162"/>
      <c r="F152" s="162"/>
      <c r="G152" s="162"/>
      <c r="H152" s="162"/>
      <c r="I152" s="162"/>
      <c r="J152" s="162"/>
      <c r="K152" s="162"/>
      <c r="L152" s="162"/>
      <c r="M152" s="162"/>
      <c r="N152" s="162"/>
      <c r="O152" s="162"/>
      <c r="P152" s="162">
        <f t="shared" si="5"/>
        <v>8703</v>
      </c>
      <c r="Q152" s="171">
        <v>8703</v>
      </c>
      <c r="R152" s="162"/>
      <c r="S152" s="162"/>
    </row>
    <row r="153" s="150" customFormat="1" ht="15.95" customHeight="1" spans="1:19">
      <c r="A153" s="164"/>
      <c r="B153" s="164" t="s">
        <v>164</v>
      </c>
      <c r="C153" s="163" t="s">
        <v>225</v>
      </c>
      <c r="D153" s="162">
        <f t="shared" si="4"/>
        <v>2749.27</v>
      </c>
      <c r="E153" s="162">
        <v>1749.27</v>
      </c>
      <c r="F153" s="162">
        <v>1749.27</v>
      </c>
      <c r="G153" s="162">
        <v>1749.27</v>
      </c>
      <c r="H153" s="162">
        <v>0</v>
      </c>
      <c r="I153" s="162">
        <v>0</v>
      </c>
      <c r="J153" s="162">
        <v>0</v>
      </c>
      <c r="K153" s="162">
        <v>0</v>
      </c>
      <c r="L153" s="162">
        <v>0</v>
      </c>
      <c r="M153" s="162">
        <v>0</v>
      </c>
      <c r="N153" s="162">
        <v>0</v>
      </c>
      <c r="O153" s="162">
        <v>0</v>
      </c>
      <c r="P153" s="162">
        <f t="shared" si="5"/>
        <v>1000</v>
      </c>
      <c r="Q153" s="171">
        <v>1000</v>
      </c>
      <c r="R153" s="162">
        <v>0</v>
      </c>
      <c r="S153" s="162">
        <v>0</v>
      </c>
    </row>
    <row r="154" s="150" customFormat="1" ht="15.95" customHeight="1" spans="1:19">
      <c r="A154" s="164"/>
      <c r="B154" s="167" t="s">
        <v>265</v>
      </c>
      <c r="C154" s="168" t="s">
        <v>266</v>
      </c>
      <c r="D154" s="162">
        <f t="shared" si="4"/>
        <v>800</v>
      </c>
      <c r="E154" s="162"/>
      <c r="F154" s="162"/>
      <c r="G154" s="162"/>
      <c r="H154" s="162"/>
      <c r="I154" s="162"/>
      <c r="J154" s="162"/>
      <c r="K154" s="162"/>
      <c r="L154" s="162"/>
      <c r="M154" s="162"/>
      <c r="N154" s="162"/>
      <c r="O154" s="162"/>
      <c r="P154" s="162">
        <f t="shared" si="5"/>
        <v>800</v>
      </c>
      <c r="Q154" s="171">
        <v>800</v>
      </c>
      <c r="R154" s="162"/>
      <c r="S154" s="162"/>
    </row>
    <row r="155" s="150" customFormat="1" ht="15.95" customHeight="1" spans="1:19">
      <c r="A155" s="164"/>
      <c r="B155" s="164" t="s">
        <v>122</v>
      </c>
      <c r="C155" s="163" t="s">
        <v>226</v>
      </c>
      <c r="D155" s="162">
        <f t="shared" si="4"/>
        <v>1960</v>
      </c>
      <c r="E155" s="162">
        <v>160</v>
      </c>
      <c r="F155" s="162">
        <v>160</v>
      </c>
      <c r="G155" s="162">
        <v>160</v>
      </c>
      <c r="H155" s="162">
        <v>0</v>
      </c>
      <c r="I155" s="162">
        <v>0</v>
      </c>
      <c r="J155" s="162">
        <v>0</v>
      </c>
      <c r="K155" s="162">
        <v>0</v>
      </c>
      <c r="L155" s="162">
        <v>0</v>
      </c>
      <c r="M155" s="162">
        <v>0</v>
      </c>
      <c r="N155" s="162">
        <v>0</v>
      </c>
      <c r="O155" s="162">
        <v>0</v>
      </c>
      <c r="P155" s="162">
        <f t="shared" si="5"/>
        <v>1800</v>
      </c>
      <c r="Q155" s="171">
        <v>1800</v>
      </c>
      <c r="R155" s="162">
        <v>0</v>
      </c>
      <c r="S155" s="162">
        <v>0</v>
      </c>
    </row>
    <row r="156" s="150" customFormat="1" ht="15.95" customHeight="1" spans="1:19">
      <c r="A156" s="164"/>
      <c r="B156" s="167" t="s">
        <v>267</v>
      </c>
      <c r="C156" s="168" t="s">
        <v>268</v>
      </c>
      <c r="D156" s="162">
        <f t="shared" si="4"/>
        <v>607</v>
      </c>
      <c r="E156" s="162"/>
      <c r="F156" s="162"/>
      <c r="G156" s="162"/>
      <c r="H156" s="162"/>
      <c r="I156" s="162"/>
      <c r="J156" s="162"/>
      <c r="K156" s="162"/>
      <c r="L156" s="162"/>
      <c r="M156" s="162"/>
      <c r="N156" s="162"/>
      <c r="O156" s="162"/>
      <c r="P156" s="162">
        <f t="shared" si="5"/>
        <v>607</v>
      </c>
      <c r="Q156" s="171">
        <v>607</v>
      </c>
      <c r="R156" s="162"/>
      <c r="S156" s="162"/>
    </row>
    <row r="157" s="150" customFormat="1" ht="15.95" customHeight="1" spans="1:19">
      <c r="A157" s="164"/>
      <c r="B157" s="164" t="s">
        <v>124</v>
      </c>
      <c r="C157" s="163" t="s">
        <v>227</v>
      </c>
      <c r="D157" s="162">
        <f t="shared" si="4"/>
        <v>457.84</v>
      </c>
      <c r="E157" s="162">
        <v>6.76</v>
      </c>
      <c r="F157" s="162">
        <v>6.76</v>
      </c>
      <c r="G157" s="162">
        <v>6.76</v>
      </c>
      <c r="H157" s="162">
        <v>0</v>
      </c>
      <c r="I157" s="162">
        <v>0</v>
      </c>
      <c r="J157" s="162">
        <v>0</v>
      </c>
      <c r="K157" s="162">
        <v>0</v>
      </c>
      <c r="L157" s="162">
        <v>0</v>
      </c>
      <c r="M157" s="162">
        <v>0</v>
      </c>
      <c r="N157" s="162">
        <v>0</v>
      </c>
      <c r="O157" s="162">
        <v>0</v>
      </c>
      <c r="P157" s="162">
        <f t="shared" si="5"/>
        <v>451.08</v>
      </c>
      <c r="Q157" s="171">
        <v>451.08</v>
      </c>
      <c r="R157" s="162">
        <v>0</v>
      </c>
      <c r="S157" s="162">
        <v>0</v>
      </c>
    </row>
    <row r="158" s="150" customFormat="1" ht="15.95" customHeight="1" spans="1:19">
      <c r="A158" s="164"/>
      <c r="B158" s="167" t="s">
        <v>269</v>
      </c>
      <c r="C158" s="168" t="s">
        <v>228</v>
      </c>
      <c r="D158" s="162">
        <f t="shared" si="4"/>
        <v>1700</v>
      </c>
      <c r="E158" s="162"/>
      <c r="F158" s="162"/>
      <c r="G158" s="162"/>
      <c r="H158" s="162"/>
      <c r="I158" s="162"/>
      <c r="J158" s="162"/>
      <c r="K158" s="162"/>
      <c r="L158" s="162"/>
      <c r="M158" s="162"/>
      <c r="N158" s="162"/>
      <c r="O158" s="162"/>
      <c r="P158" s="162">
        <f t="shared" si="5"/>
        <v>1700</v>
      </c>
      <c r="Q158" s="171">
        <v>1700</v>
      </c>
      <c r="R158" s="162"/>
      <c r="S158" s="162"/>
    </row>
    <row r="159" s="150" customFormat="1" ht="15.95" customHeight="1" spans="1:19">
      <c r="A159" s="164"/>
      <c r="B159" s="167" t="s">
        <v>270</v>
      </c>
      <c r="C159" s="168" t="s">
        <v>271</v>
      </c>
      <c r="D159" s="162">
        <f t="shared" si="4"/>
        <v>7390</v>
      </c>
      <c r="E159" s="162"/>
      <c r="F159" s="162"/>
      <c r="G159" s="162"/>
      <c r="H159" s="162"/>
      <c r="I159" s="162"/>
      <c r="J159" s="162"/>
      <c r="K159" s="162"/>
      <c r="L159" s="162"/>
      <c r="M159" s="162"/>
      <c r="N159" s="162"/>
      <c r="O159" s="162"/>
      <c r="P159" s="162">
        <f t="shared" si="5"/>
        <v>7390</v>
      </c>
      <c r="Q159" s="171">
        <v>7390</v>
      </c>
      <c r="R159" s="162"/>
      <c r="S159" s="162"/>
    </row>
    <row r="160" s="150" customFormat="1" ht="15.95" customHeight="1" spans="1:19">
      <c r="A160" s="164" t="s">
        <v>229</v>
      </c>
      <c r="B160" s="163"/>
      <c r="C160" s="163" t="s">
        <v>230</v>
      </c>
      <c r="D160" s="162">
        <f t="shared" si="4"/>
        <v>53414</v>
      </c>
      <c r="E160" s="162">
        <v>30.33</v>
      </c>
      <c r="F160" s="162">
        <v>30.33</v>
      </c>
      <c r="G160" s="162">
        <v>30.33</v>
      </c>
      <c r="H160" s="162">
        <v>0</v>
      </c>
      <c r="I160" s="162">
        <v>0</v>
      </c>
      <c r="J160" s="162">
        <v>0</v>
      </c>
      <c r="K160" s="162">
        <v>0</v>
      </c>
      <c r="L160" s="162">
        <v>0</v>
      </c>
      <c r="M160" s="162">
        <v>0</v>
      </c>
      <c r="N160" s="162">
        <v>0</v>
      </c>
      <c r="O160" s="162">
        <v>0</v>
      </c>
      <c r="P160" s="162">
        <f t="shared" si="5"/>
        <v>53383.67</v>
      </c>
      <c r="Q160" s="162">
        <f>SUM(Q161:Q180)</f>
        <v>53383.67</v>
      </c>
      <c r="R160" s="162">
        <v>0</v>
      </c>
      <c r="S160" s="162">
        <v>0</v>
      </c>
    </row>
    <row r="161" s="150" customFormat="1" ht="15.95" customHeight="1" spans="1:19">
      <c r="A161" s="164"/>
      <c r="B161" s="169" t="s">
        <v>272</v>
      </c>
      <c r="C161" s="168" t="s">
        <v>231</v>
      </c>
      <c r="D161" s="162">
        <f t="shared" si="4"/>
        <v>15</v>
      </c>
      <c r="E161" s="162"/>
      <c r="F161" s="162"/>
      <c r="G161" s="162"/>
      <c r="H161" s="162"/>
      <c r="I161" s="162"/>
      <c r="J161" s="162"/>
      <c r="K161" s="162"/>
      <c r="L161" s="162"/>
      <c r="M161" s="162"/>
      <c r="N161" s="162"/>
      <c r="O161" s="162"/>
      <c r="P161" s="162">
        <f t="shared" si="5"/>
        <v>15</v>
      </c>
      <c r="Q161" s="171">
        <v>15</v>
      </c>
      <c r="R161" s="162"/>
      <c r="S161" s="162"/>
    </row>
    <row r="162" s="150" customFormat="1" ht="15.95" customHeight="1" spans="1:19">
      <c r="A162" s="164"/>
      <c r="B162" s="169" t="s">
        <v>263</v>
      </c>
      <c r="C162" s="168" t="s">
        <v>256</v>
      </c>
      <c r="D162" s="162">
        <f t="shared" si="4"/>
        <v>19</v>
      </c>
      <c r="E162" s="162"/>
      <c r="F162" s="162"/>
      <c r="G162" s="162"/>
      <c r="H162" s="162"/>
      <c r="I162" s="162"/>
      <c r="J162" s="162"/>
      <c r="K162" s="162"/>
      <c r="L162" s="162"/>
      <c r="M162" s="162"/>
      <c r="N162" s="162"/>
      <c r="O162" s="162"/>
      <c r="P162" s="162">
        <f t="shared" si="5"/>
        <v>19</v>
      </c>
      <c r="Q162" s="171">
        <v>19</v>
      </c>
      <c r="R162" s="162"/>
      <c r="S162" s="162"/>
    </row>
    <row r="163" s="150" customFormat="1" ht="15.95" customHeight="1" spans="1:19">
      <c r="A163" s="164"/>
      <c r="B163" s="169" t="s">
        <v>273</v>
      </c>
      <c r="C163" s="168" t="s">
        <v>254</v>
      </c>
      <c r="D163" s="162">
        <f t="shared" si="4"/>
        <v>15</v>
      </c>
      <c r="E163" s="162"/>
      <c r="F163" s="162"/>
      <c r="G163" s="162"/>
      <c r="H163" s="162"/>
      <c r="I163" s="162"/>
      <c r="J163" s="162"/>
      <c r="K163" s="162"/>
      <c r="L163" s="162"/>
      <c r="M163" s="162"/>
      <c r="N163" s="162"/>
      <c r="O163" s="162"/>
      <c r="P163" s="162">
        <f t="shared" si="5"/>
        <v>15</v>
      </c>
      <c r="Q163" s="171">
        <v>15</v>
      </c>
      <c r="R163" s="162"/>
      <c r="S163" s="162"/>
    </row>
    <row r="164" s="150" customFormat="1" ht="15.95" customHeight="1" spans="1:19">
      <c r="A164" s="164"/>
      <c r="B164" s="169" t="s">
        <v>274</v>
      </c>
      <c r="C164" s="168" t="s">
        <v>232</v>
      </c>
      <c r="D164" s="162">
        <f t="shared" si="4"/>
        <v>166</v>
      </c>
      <c r="E164" s="162"/>
      <c r="F164" s="162"/>
      <c r="G164" s="162"/>
      <c r="H164" s="162"/>
      <c r="I164" s="162"/>
      <c r="J164" s="162"/>
      <c r="K164" s="162"/>
      <c r="L164" s="162"/>
      <c r="M164" s="162"/>
      <c r="N164" s="162"/>
      <c r="O164" s="162"/>
      <c r="P164" s="162">
        <f t="shared" si="5"/>
        <v>166</v>
      </c>
      <c r="Q164" s="171">
        <v>166</v>
      </c>
      <c r="R164" s="162"/>
      <c r="S164" s="162"/>
    </row>
    <row r="165" s="150" customFormat="1" ht="15.95" customHeight="1" spans="1:19">
      <c r="A165" s="164"/>
      <c r="B165" s="169" t="s">
        <v>275</v>
      </c>
      <c r="C165" s="168" t="s">
        <v>233</v>
      </c>
      <c r="D165" s="162">
        <f t="shared" si="4"/>
        <v>336</v>
      </c>
      <c r="E165" s="162"/>
      <c r="F165" s="162"/>
      <c r="G165" s="162"/>
      <c r="H165" s="162"/>
      <c r="I165" s="162"/>
      <c r="J165" s="162"/>
      <c r="K165" s="162"/>
      <c r="L165" s="162"/>
      <c r="M165" s="162"/>
      <c r="N165" s="162"/>
      <c r="O165" s="162"/>
      <c r="P165" s="162">
        <f t="shared" si="5"/>
        <v>336</v>
      </c>
      <c r="Q165" s="171">
        <v>336</v>
      </c>
      <c r="R165" s="162"/>
      <c r="S165" s="162"/>
    </row>
    <row r="166" s="150" customFormat="1" ht="15.95" customHeight="1" spans="1:19">
      <c r="A166" s="164"/>
      <c r="B166" s="169" t="s">
        <v>264</v>
      </c>
      <c r="C166" s="168" t="s">
        <v>234</v>
      </c>
      <c r="D166" s="162">
        <f t="shared" si="4"/>
        <v>79</v>
      </c>
      <c r="E166" s="162"/>
      <c r="F166" s="162"/>
      <c r="G166" s="162"/>
      <c r="H166" s="162"/>
      <c r="I166" s="162"/>
      <c r="J166" s="162"/>
      <c r="K166" s="162"/>
      <c r="L166" s="162"/>
      <c r="M166" s="162"/>
      <c r="N166" s="162"/>
      <c r="O166" s="162"/>
      <c r="P166" s="162">
        <f t="shared" si="5"/>
        <v>79</v>
      </c>
      <c r="Q166" s="171">
        <v>79</v>
      </c>
      <c r="R166" s="162"/>
      <c r="S166" s="162"/>
    </row>
    <row r="167" s="150" customFormat="1" ht="15.95" customHeight="1" spans="1:19">
      <c r="A167" s="164"/>
      <c r="B167" s="169" t="s">
        <v>265</v>
      </c>
      <c r="C167" s="168" t="s">
        <v>235</v>
      </c>
      <c r="D167" s="162">
        <f t="shared" si="4"/>
        <v>800</v>
      </c>
      <c r="E167" s="162"/>
      <c r="F167" s="162"/>
      <c r="G167" s="162"/>
      <c r="H167" s="162"/>
      <c r="I167" s="162"/>
      <c r="J167" s="162"/>
      <c r="K167" s="162"/>
      <c r="L167" s="162"/>
      <c r="M167" s="162"/>
      <c r="N167" s="162"/>
      <c r="O167" s="162"/>
      <c r="P167" s="162">
        <f t="shared" si="5"/>
        <v>800</v>
      </c>
      <c r="Q167" s="171">
        <v>800</v>
      </c>
      <c r="R167" s="162"/>
      <c r="S167" s="162"/>
    </row>
    <row r="168" s="150" customFormat="1" ht="15.95" customHeight="1" spans="1:19">
      <c r="A168" s="164"/>
      <c r="B168" s="169" t="s">
        <v>267</v>
      </c>
      <c r="C168" s="168" t="s">
        <v>236</v>
      </c>
      <c r="D168" s="162">
        <f t="shared" si="4"/>
        <v>76</v>
      </c>
      <c r="E168" s="162"/>
      <c r="F168" s="162"/>
      <c r="G168" s="162"/>
      <c r="H168" s="162"/>
      <c r="I168" s="162"/>
      <c r="J168" s="162"/>
      <c r="K168" s="162"/>
      <c r="L168" s="162"/>
      <c r="M168" s="162"/>
      <c r="N168" s="162"/>
      <c r="O168" s="162"/>
      <c r="P168" s="162">
        <f t="shared" si="5"/>
        <v>76</v>
      </c>
      <c r="Q168" s="171">
        <v>76</v>
      </c>
      <c r="R168" s="162"/>
      <c r="S168" s="162"/>
    </row>
    <row r="169" s="150" customFormat="1" ht="15.95" customHeight="1" spans="1:19">
      <c r="A169" s="164"/>
      <c r="B169" s="169" t="s">
        <v>269</v>
      </c>
      <c r="C169" s="168" t="s">
        <v>237</v>
      </c>
      <c r="D169" s="162">
        <f t="shared" si="4"/>
        <v>1200</v>
      </c>
      <c r="E169" s="162"/>
      <c r="F169" s="162"/>
      <c r="G169" s="162"/>
      <c r="H169" s="162"/>
      <c r="I169" s="162"/>
      <c r="J169" s="162"/>
      <c r="K169" s="162"/>
      <c r="L169" s="162"/>
      <c r="M169" s="162"/>
      <c r="N169" s="162"/>
      <c r="O169" s="162"/>
      <c r="P169" s="162">
        <f t="shared" si="5"/>
        <v>1200</v>
      </c>
      <c r="Q169" s="171">
        <v>1200</v>
      </c>
      <c r="R169" s="162"/>
      <c r="S169" s="162"/>
    </row>
    <row r="170" s="150" customFormat="1" ht="15.95" customHeight="1" spans="1:19">
      <c r="A170" s="164"/>
      <c r="B170" s="169" t="s">
        <v>276</v>
      </c>
      <c r="C170" s="168" t="s">
        <v>238</v>
      </c>
      <c r="D170" s="162">
        <f t="shared" si="4"/>
        <v>10</v>
      </c>
      <c r="E170" s="162"/>
      <c r="F170" s="162"/>
      <c r="G170" s="162"/>
      <c r="H170" s="162"/>
      <c r="I170" s="162"/>
      <c r="J170" s="162"/>
      <c r="K170" s="162"/>
      <c r="L170" s="162"/>
      <c r="M170" s="162"/>
      <c r="N170" s="162"/>
      <c r="O170" s="162"/>
      <c r="P170" s="162">
        <f t="shared" si="5"/>
        <v>10</v>
      </c>
      <c r="Q170" s="171">
        <v>10</v>
      </c>
      <c r="R170" s="162"/>
      <c r="S170" s="162"/>
    </row>
    <row r="171" s="150" customFormat="1" ht="15.95" customHeight="1" spans="1:19">
      <c r="A171" s="164"/>
      <c r="B171" s="169" t="s">
        <v>277</v>
      </c>
      <c r="C171" s="168" t="s">
        <v>239</v>
      </c>
      <c r="D171" s="162">
        <f t="shared" si="4"/>
        <v>300</v>
      </c>
      <c r="E171" s="162"/>
      <c r="F171" s="162"/>
      <c r="G171" s="162"/>
      <c r="H171" s="162"/>
      <c r="I171" s="162"/>
      <c r="J171" s="162"/>
      <c r="K171" s="162"/>
      <c r="L171" s="162"/>
      <c r="M171" s="162"/>
      <c r="N171" s="162"/>
      <c r="O171" s="162"/>
      <c r="P171" s="162">
        <f t="shared" si="5"/>
        <v>300</v>
      </c>
      <c r="Q171" s="171">
        <v>300</v>
      </c>
      <c r="R171" s="162"/>
      <c r="S171" s="162"/>
    </row>
    <row r="172" s="150" customFormat="1" ht="15.95" customHeight="1" spans="1:19">
      <c r="A172" s="164"/>
      <c r="B172" s="169" t="s">
        <v>278</v>
      </c>
      <c r="C172" s="168" t="s">
        <v>240</v>
      </c>
      <c r="D172" s="162">
        <f t="shared" si="4"/>
        <v>8</v>
      </c>
      <c r="E172" s="162"/>
      <c r="F172" s="162"/>
      <c r="G172" s="162"/>
      <c r="H172" s="162"/>
      <c r="I172" s="162"/>
      <c r="J172" s="162"/>
      <c r="K172" s="162"/>
      <c r="L172" s="162"/>
      <c r="M172" s="162"/>
      <c r="N172" s="162"/>
      <c r="O172" s="162"/>
      <c r="P172" s="162">
        <f t="shared" si="5"/>
        <v>8</v>
      </c>
      <c r="Q172" s="171">
        <v>8</v>
      </c>
      <c r="R172" s="162"/>
      <c r="S172" s="162"/>
    </row>
    <row r="173" s="150" customFormat="1" ht="15.95" customHeight="1" spans="1:19">
      <c r="A173" s="164"/>
      <c r="B173" s="169" t="s">
        <v>279</v>
      </c>
      <c r="C173" s="168" t="s">
        <v>261</v>
      </c>
      <c r="D173" s="162">
        <f t="shared" si="4"/>
        <v>47613</v>
      </c>
      <c r="E173" s="162"/>
      <c r="F173" s="162"/>
      <c r="G173" s="162"/>
      <c r="H173" s="162"/>
      <c r="I173" s="162"/>
      <c r="J173" s="162"/>
      <c r="K173" s="162"/>
      <c r="L173" s="162"/>
      <c r="M173" s="162"/>
      <c r="N173" s="162"/>
      <c r="O173" s="162"/>
      <c r="P173" s="162">
        <f t="shared" si="5"/>
        <v>47613</v>
      </c>
      <c r="Q173" s="171">
        <v>47613</v>
      </c>
      <c r="R173" s="162"/>
      <c r="S173" s="162"/>
    </row>
    <row r="174" s="150" customFormat="1" ht="15.95" customHeight="1" spans="1:19">
      <c r="A174" s="164"/>
      <c r="B174" s="169" t="s">
        <v>280</v>
      </c>
      <c r="C174" s="168" t="s">
        <v>241</v>
      </c>
      <c r="D174" s="162">
        <f t="shared" si="4"/>
        <v>310</v>
      </c>
      <c r="E174" s="162"/>
      <c r="F174" s="162"/>
      <c r="G174" s="162"/>
      <c r="H174" s="162"/>
      <c r="I174" s="162"/>
      <c r="J174" s="162"/>
      <c r="K174" s="162"/>
      <c r="L174" s="162"/>
      <c r="M174" s="162"/>
      <c r="N174" s="162"/>
      <c r="O174" s="162"/>
      <c r="P174" s="162">
        <f t="shared" si="5"/>
        <v>310</v>
      </c>
      <c r="Q174" s="171">
        <v>310</v>
      </c>
      <c r="R174" s="162"/>
      <c r="S174" s="162"/>
    </row>
    <row r="175" s="150" customFormat="1" ht="15.95" customHeight="1" spans="1:19">
      <c r="A175" s="164"/>
      <c r="B175" s="169" t="s">
        <v>281</v>
      </c>
      <c r="C175" s="168" t="s">
        <v>282</v>
      </c>
      <c r="D175" s="162">
        <f t="shared" si="4"/>
        <v>610</v>
      </c>
      <c r="E175" s="162"/>
      <c r="F175" s="162"/>
      <c r="G175" s="162"/>
      <c r="H175" s="162"/>
      <c r="I175" s="162"/>
      <c r="J175" s="162"/>
      <c r="K175" s="162"/>
      <c r="L175" s="162"/>
      <c r="M175" s="162"/>
      <c r="N175" s="162"/>
      <c r="O175" s="162"/>
      <c r="P175" s="162">
        <f t="shared" si="5"/>
        <v>610</v>
      </c>
      <c r="Q175" s="171">
        <v>610</v>
      </c>
      <c r="R175" s="162"/>
      <c r="S175" s="162"/>
    </row>
    <row r="176" s="150" customFormat="1" ht="15.95" customHeight="1" spans="1:19">
      <c r="A176" s="164"/>
      <c r="B176" s="169" t="s">
        <v>283</v>
      </c>
      <c r="C176" s="168" t="s">
        <v>242</v>
      </c>
      <c r="D176" s="162">
        <f t="shared" si="4"/>
        <v>182</v>
      </c>
      <c r="E176" s="162"/>
      <c r="F176" s="162"/>
      <c r="G176" s="162"/>
      <c r="H176" s="162"/>
      <c r="I176" s="162"/>
      <c r="J176" s="162"/>
      <c r="K176" s="162"/>
      <c r="L176" s="162"/>
      <c r="M176" s="162"/>
      <c r="N176" s="162"/>
      <c r="O176" s="162"/>
      <c r="P176" s="162">
        <f t="shared" si="5"/>
        <v>182</v>
      </c>
      <c r="Q176" s="171">
        <v>182</v>
      </c>
      <c r="R176" s="162"/>
      <c r="S176" s="162"/>
    </row>
    <row r="177" s="150" customFormat="1" ht="15.95" customHeight="1" spans="1:19">
      <c r="A177" s="164"/>
      <c r="B177" s="169" t="s">
        <v>284</v>
      </c>
      <c r="C177" s="168" t="s">
        <v>244</v>
      </c>
      <c r="D177" s="162">
        <f t="shared" si="4"/>
        <v>7</v>
      </c>
      <c r="E177" s="162"/>
      <c r="F177" s="162"/>
      <c r="G177" s="162"/>
      <c r="H177" s="162"/>
      <c r="I177" s="162"/>
      <c r="J177" s="162"/>
      <c r="K177" s="162"/>
      <c r="L177" s="162"/>
      <c r="M177" s="162"/>
      <c r="N177" s="162"/>
      <c r="O177" s="162"/>
      <c r="P177" s="162">
        <f t="shared" si="5"/>
        <v>7</v>
      </c>
      <c r="Q177" s="171">
        <v>7</v>
      </c>
      <c r="R177" s="162"/>
      <c r="S177" s="162"/>
    </row>
    <row r="178" s="150" customFormat="1" ht="15.95" customHeight="1" spans="1:19">
      <c r="A178" s="164"/>
      <c r="B178" s="169" t="s">
        <v>285</v>
      </c>
      <c r="C178" s="168" t="s">
        <v>246</v>
      </c>
      <c r="D178" s="162">
        <f t="shared" si="4"/>
        <v>30</v>
      </c>
      <c r="E178" s="162"/>
      <c r="F178" s="162"/>
      <c r="G178" s="162"/>
      <c r="H178" s="162"/>
      <c r="I178" s="162"/>
      <c r="J178" s="162"/>
      <c r="K178" s="162"/>
      <c r="L178" s="162"/>
      <c r="M178" s="162"/>
      <c r="N178" s="162"/>
      <c r="O178" s="162"/>
      <c r="P178" s="162">
        <f t="shared" si="5"/>
        <v>30</v>
      </c>
      <c r="Q178" s="171">
        <v>30</v>
      </c>
      <c r="R178" s="162"/>
      <c r="S178" s="162"/>
    </row>
    <row r="179" s="150" customFormat="1" ht="15.95" customHeight="1" spans="1:19">
      <c r="A179" s="164"/>
      <c r="B179" s="169" t="s">
        <v>286</v>
      </c>
      <c r="C179" s="168" t="s">
        <v>287</v>
      </c>
      <c r="D179" s="162">
        <f t="shared" si="4"/>
        <v>111</v>
      </c>
      <c r="E179" s="162"/>
      <c r="F179" s="162"/>
      <c r="G179" s="162"/>
      <c r="H179" s="162"/>
      <c r="I179" s="162"/>
      <c r="J179" s="162"/>
      <c r="K179" s="162"/>
      <c r="L179" s="162"/>
      <c r="M179" s="162"/>
      <c r="N179" s="162"/>
      <c r="O179" s="162"/>
      <c r="P179" s="162">
        <f t="shared" si="5"/>
        <v>111</v>
      </c>
      <c r="Q179" s="171">
        <v>111</v>
      </c>
      <c r="R179" s="162"/>
      <c r="S179" s="162"/>
    </row>
    <row r="180" s="150" customFormat="1" ht="15.95" customHeight="1" spans="1:19">
      <c r="A180" s="164"/>
      <c r="B180" s="163" t="s">
        <v>153</v>
      </c>
      <c r="C180" s="163" t="s">
        <v>247</v>
      </c>
      <c r="D180" s="162">
        <f t="shared" si="4"/>
        <v>1527</v>
      </c>
      <c r="E180" s="162">
        <v>30.33</v>
      </c>
      <c r="F180" s="162">
        <v>30.33</v>
      </c>
      <c r="G180" s="162">
        <v>30.33</v>
      </c>
      <c r="H180" s="162">
        <v>0</v>
      </c>
      <c r="I180" s="162">
        <v>0</v>
      </c>
      <c r="J180" s="162">
        <v>0</v>
      </c>
      <c r="K180" s="162">
        <v>0</v>
      </c>
      <c r="L180" s="162">
        <v>0</v>
      </c>
      <c r="M180" s="162">
        <v>0</v>
      </c>
      <c r="N180" s="162">
        <v>0</v>
      </c>
      <c r="O180" s="162">
        <v>0</v>
      </c>
      <c r="P180" s="162">
        <f t="shared" si="5"/>
        <v>1496.67</v>
      </c>
      <c r="Q180" s="171">
        <v>1496.67</v>
      </c>
      <c r="R180" s="162">
        <v>0</v>
      </c>
      <c r="S180" s="162">
        <v>0</v>
      </c>
    </row>
    <row r="181" s="150" customFormat="1" ht="15.95" customHeight="1" spans="1:19">
      <c r="A181" s="164" t="s">
        <v>248</v>
      </c>
      <c r="B181" s="163"/>
      <c r="C181" s="163" t="s">
        <v>249</v>
      </c>
      <c r="D181" s="162">
        <f t="shared" si="4"/>
        <v>199.89</v>
      </c>
      <c r="E181" s="162">
        <v>84.89</v>
      </c>
      <c r="F181" s="162">
        <v>84.89</v>
      </c>
      <c r="G181" s="162">
        <v>84.89</v>
      </c>
      <c r="H181" s="162">
        <v>0</v>
      </c>
      <c r="I181" s="162">
        <v>0</v>
      </c>
      <c r="J181" s="162">
        <v>0</v>
      </c>
      <c r="K181" s="162">
        <v>0</v>
      </c>
      <c r="L181" s="162">
        <v>0</v>
      </c>
      <c r="M181" s="162">
        <v>0</v>
      </c>
      <c r="N181" s="162">
        <v>0</v>
      </c>
      <c r="O181" s="162">
        <v>0</v>
      </c>
      <c r="P181" s="162">
        <f>SUM(Q181:S181)</f>
        <v>115</v>
      </c>
      <c r="Q181" s="162">
        <f>SUM(Q182:Q184)</f>
        <v>115</v>
      </c>
      <c r="R181" s="162">
        <v>0</v>
      </c>
      <c r="S181" s="162">
        <v>0</v>
      </c>
    </row>
    <row r="182" s="150" customFormat="1" ht="15.95" customHeight="1" spans="1:19">
      <c r="A182" s="164"/>
      <c r="B182" s="163" t="s">
        <v>150</v>
      </c>
      <c r="C182" s="163" t="s">
        <v>250</v>
      </c>
      <c r="D182" s="162">
        <f t="shared" si="4"/>
        <v>80.44</v>
      </c>
      <c r="E182" s="162">
        <v>80.44</v>
      </c>
      <c r="F182" s="162">
        <v>80.44</v>
      </c>
      <c r="G182" s="162">
        <v>80.44</v>
      </c>
      <c r="H182" s="162">
        <v>0</v>
      </c>
      <c r="I182" s="162">
        <v>0</v>
      </c>
      <c r="J182" s="162">
        <v>0</v>
      </c>
      <c r="K182" s="162">
        <v>0</v>
      </c>
      <c r="L182" s="162">
        <v>0</v>
      </c>
      <c r="M182" s="162">
        <v>0</v>
      </c>
      <c r="N182" s="162">
        <v>0</v>
      </c>
      <c r="O182" s="162">
        <v>0</v>
      </c>
      <c r="P182" s="162">
        <f t="shared" si="5"/>
        <v>0</v>
      </c>
      <c r="Q182" s="162">
        <v>0</v>
      </c>
      <c r="R182" s="162">
        <v>0</v>
      </c>
      <c r="S182" s="162">
        <v>0</v>
      </c>
    </row>
    <row r="183" s="150" customFormat="1" ht="15.95" customHeight="1" spans="1:19">
      <c r="A183" s="164"/>
      <c r="B183" s="163" t="s">
        <v>145</v>
      </c>
      <c r="C183" s="163" t="s">
        <v>251</v>
      </c>
      <c r="D183" s="162">
        <f t="shared" si="4"/>
        <v>29.45</v>
      </c>
      <c r="E183" s="162">
        <v>4.45</v>
      </c>
      <c r="F183" s="162">
        <v>4.45</v>
      </c>
      <c r="G183" s="162">
        <v>4.45</v>
      </c>
      <c r="H183" s="162">
        <v>0</v>
      </c>
      <c r="I183" s="162">
        <v>0</v>
      </c>
      <c r="J183" s="162">
        <v>0</v>
      </c>
      <c r="K183" s="162">
        <v>0</v>
      </c>
      <c r="L183" s="162">
        <v>0</v>
      </c>
      <c r="M183" s="162">
        <v>0</v>
      </c>
      <c r="N183" s="162">
        <v>0</v>
      </c>
      <c r="O183" s="162">
        <v>0</v>
      </c>
      <c r="P183" s="162">
        <f t="shared" si="5"/>
        <v>25</v>
      </c>
      <c r="Q183" s="171">
        <v>25</v>
      </c>
      <c r="R183" s="162">
        <v>0</v>
      </c>
      <c r="S183" s="162">
        <v>0</v>
      </c>
    </row>
    <row r="184" s="150" customFormat="1" ht="15.95" customHeight="1" spans="1:19">
      <c r="A184" s="164"/>
      <c r="B184" s="169" t="s">
        <v>270</v>
      </c>
      <c r="C184" s="168" t="s">
        <v>288</v>
      </c>
      <c r="D184" s="162">
        <f t="shared" si="4"/>
        <v>90</v>
      </c>
      <c r="E184" s="162"/>
      <c r="F184" s="162"/>
      <c r="G184" s="162"/>
      <c r="H184" s="162"/>
      <c r="I184" s="162"/>
      <c r="J184" s="162"/>
      <c r="K184" s="162"/>
      <c r="L184" s="162"/>
      <c r="M184" s="162"/>
      <c r="N184" s="162"/>
      <c r="O184" s="162"/>
      <c r="P184" s="162">
        <f t="shared" si="5"/>
        <v>90</v>
      </c>
      <c r="Q184" s="172">
        <v>90</v>
      </c>
      <c r="R184" s="162"/>
      <c r="S184" s="162"/>
    </row>
    <row r="185" s="150" customFormat="1" ht="15.95" customHeight="1" spans="1:19">
      <c r="A185" s="163"/>
      <c r="B185" s="163"/>
      <c r="C185" s="163" t="s">
        <v>289</v>
      </c>
      <c r="D185" s="162">
        <f t="shared" si="4"/>
        <v>10776.51</v>
      </c>
      <c r="E185" s="162">
        <v>1660.21</v>
      </c>
      <c r="F185" s="162">
        <v>1660.21</v>
      </c>
      <c r="G185" s="162">
        <v>1660.21</v>
      </c>
      <c r="H185" s="162">
        <v>0</v>
      </c>
      <c r="I185" s="162">
        <v>0</v>
      </c>
      <c r="J185" s="162">
        <v>0</v>
      </c>
      <c r="K185" s="162">
        <v>0</v>
      </c>
      <c r="L185" s="162">
        <v>0</v>
      </c>
      <c r="M185" s="162">
        <v>0</v>
      </c>
      <c r="N185" s="162">
        <v>0</v>
      </c>
      <c r="O185" s="162">
        <v>0</v>
      </c>
      <c r="P185" s="162">
        <f t="shared" si="5"/>
        <v>9116.3</v>
      </c>
      <c r="Q185" s="162">
        <f>SUM(Q186,Q197,Q215)</f>
        <v>9116.3</v>
      </c>
      <c r="R185" s="162">
        <v>0</v>
      </c>
      <c r="S185" s="162">
        <v>0</v>
      </c>
    </row>
    <row r="186" s="150" customFormat="1" ht="15.95" customHeight="1" spans="1:19">
      <c r="A186" s="164" t="s">
        <v>220</v>
      </c>
      <c r="B186" s="163"/>
      <c r="C186" s="163" t="s">
        <v>221</v>
      </c>
      <c r="D186" s="162">
        <f t="shared" si="4"/>
        <v>5773.54</v>
      </c>
      <c r="E186" s="162">
        <v>1655.35</v>
      </c>
      <c r="F186" s="162">
        <v>1655.35</v>
      </c>
      <c r="G186" s="162">
        <v>1655.35</v>
      </c>
      <c r="H186" s="162">
        <v>0</v>
      </c>
      <c r="I186" s="162">
        <v>0</v>
      </c>
      <c r="J186" s="162">
        <v>0</v>
      </c>
      <c r="K186" s="162">
        <v>0</v>
      </c>
      <c r="L186" s="162">
        <v>0</v>
      </c>
      <c r="M186" s="162">
        <v>0</v>
      </c>
      <c r="N186" s="162">
        <v>0</v>
      </c>
      <c r="O186" s="162">
        <v>0</v>
      </c>
      <c r="P186" s="162">
        <f t="shared" si="5"/>
        <v>4118.19</v>
      </c>
      <c r="Q186" s="162">
        <f>SUM(Q187:Q195)</f>
        <v>4118.19</v>
      </c>
      <c r="R186" s="162">
        <v>0</v>
      </c>
      <c r="S186" s="162">
        <v>0</v>
      </c>
    </row>
    <row r="187" s="150" customFormat="1" ht="15.95" customHeight="1" spans="1:19">
      <c r="A187" s="164"/>
      <c r="B187" s="164" t="s">
        <v>150</v>
      </c>
      <c r="C187" s="163" t="s">
        <v>222</v>
      </c>
      <c r="D187" s="162">
        <f t="shared" si="4"/>
        <v>1095.14</v>
      </c>
      <c r="E187" s="162">
        <v>773.77</v>
      </c>
      <c r="F187" s="162">
        <v>773.77</v>
      </c>
      <c r="G187" s="162">
        <v>773.77</v>
      </c>
      <c r="H187" s="162">
        <v>0</v>
      </c>
      <c r="I187" s="162">
        <v>0</v>
      </c>
      <c r="J187" s="162">
        <v>0</v>
      </c>
      <c r="K187" s="162">
        <v>0</v>
      </c>
      <c r="L187" s="162">
        <v>0</v>
      </c>
      <c r="M187" s="162">
        <v>0</v>
      </c>
      <c r="N187" s="162">
        <v>0</v>
      </c>
      <c r="O187" s="162">
        <v>0</v>
      </c>
      <c r="P187" s="162">
        <f t="shared" si="5"/>
        <v>321.37</v>
      </c>
      <c r="Q187" s="171">
        <v>321.37</v>
      </c>
      <c r="R187" s="162">
        <v>0</v>
      </c>
      <c r="S187" s="162">
        <v>0</v>
      </c>
    </row>
    <row r="188" s="150" customFormat="1" ht="15.95" customHeight="1" spans="1:19">
      <c r="A188" s="164"/>
      <c r="B188" s="170" t="s">
        <v>263</v>
      </c>
      <c r="C188" s="168" t="s">
        <v>223</v>
      </c>
      <c r="D188" s="162"/>
      <c r="E188" s="162"/>
      <c r="F188" s="162"/>
      <c r="G188" s="162"/>
      <c r="H188" s="162"/>
      <c r="I188" s="162"/>
      <c r="J188" s="162"/>
      <c r="K188" s="162"/>
      <c r="L188" s="162"/>
      <c r="M188" s="162"/>
      <c r="N188" s="162"/>
      <c r="O188" s="162"/>
      <c r="P188" s="162"/>
      <c r="Q188" s="171">
        <v>1007.24</v>
      </c>
      <c r="R188" s="162"/>
      <c r="S188" s="162"/>
    </row>
    <row r="189" s="150" customFormat="1" ht="15.95" customHeight="1" spans="1:19">
      <c r="A189" s="164"/>
      <c r="B189" s="164" t="s">
        <v>169</v>
      </c>
      <c r="C189" s="163" t="s">
        <v>224</v>
      </c>
      <c r="D189" s="162">
        <f t="shared" si="4"/>
        <v>1466</v>
      </c>
      <c r="E189" s="162">
        <v>430.85</v>
      </c>
      <c r="F189" s="162">
        <v>430.85</v>
      </c>
      <c r="G189" s="162">
        <v>430.85</v>
      </c>
      <c r="H189" s="162">
        <v>0</v>
      </c>
      <c r="I189" s="162">
        <v>0</v>
      </c>
      <c r="J189" s="162">
        <v>0</v>
      </c>
      <c r="K189" s="162">
        <v>0</v>
      </c>
      <c r="L189" s="162">
        <v>0</v>
      </c>
      <c r="M189" s="162">
        <v>0</v>
      </c>
      <c r="N189" s="162">
        <v>0</v>
      </c>
      <c r="O189" s="162">
        <v>0</v>
      </c>
      <c r="P189" s="162">
        <f t="shared" si="5"/>
        <v>1035.15</v>
      </c>
      <c r="Q189" s="171">
        <v>1035.15</v>
      </c>
      <c r="R189" s="162">
        <v>0</v>
      </c>
      <c r="S189" s="162">
        <v>0</v>
      </c>
    </row>
    <row r="190" s="150" customFormat="1" ht="15.95" customHeight="1" spans="1:19">
      <c r="A190" s="164"/>
      <c r="B190" s="164" t="s">
        <v>164</v>
      </c>
      <c r="C190" s="163" t="s">
        <v>225</v>
      </c>
      <c r="D190" s="162">
        <f t="shared" si="4"/>
        <v>353.34</v>
      </c>
      <c r="E190" s="162">
        <v>321.22</v>
      </c>
      <c r="F190" s="162">
        <v>321.22</v>
      </c>
      <c r="G190" s="162">
        <v>321.22</v>
      </c>
      <c r="H190" s="162">
        <v>0</v>
      </c>
      <c r="I190" s="162">
        <v>0</v>
      </c>
      <c r="J190" s="162">
        <v>0</v>
      </c>
      <c r="K190" s="162">
        <v>0</v>
      </c>
      <c r="L190" s="162">
        <v>0</v>
      </c>
      <c r="M190" s="162">
        <v>0</v>
      </c>
      <c r="N190" s="162">
        <v>0</v>
      </c>
      <c r="O190" s="162">
        <v>0</v>
      </c>
      <c r="P190" s="162">
        <f t="shared" si="5"/>
        <v>32.12</v>
      </c>
      <c r="Q190" s="171">
        <v>32.12</v>
      </c>
      <c r="R190" s="162">
        <v>0</v>
      </c>
      <c r="S190" s="162">
        <v>0</v>
      </c>
    </row>
    <row r="191" s="150" customFormat="1" ht="15.95" customHeight="1" spans="1:19">
      <c r="A191" s="164"/>
      <c r="B191" s="164" t="s">
        <v>166</v>
      </c>
      <c r="C191" s="163" t="s">
        <v>266</v>
      </c>
      <c r="D191" s="162">
        <f t="shared" si="4"/>
        <v>381.25</v>
      </c>
      <c r="E191" s="162">
        <v>128.49</v>
      </c>
      <c r="F191" s="162">
        <v>128.49</v>
      </c>
      <c r="G191" s="162">
        <v>128.49</v>
      </c>
      <c r="H191" s="162">
        <v>0</v>
      </c>
      <c r="I191" s="162">
        <v>0</v>
      </c>
      <c r="J191" s="162">
        <v>0</v>
      </c>
      <c r="K191" s="162">
        <v>0</v>
      </c>
      <c r="L191" s="162">
        <v>0</v>
      </c>
      <c r="M191" s="162">
        <v>0</v>
      </c>
      <c r="N191" s="162">
        <v>0</v>
      </c>
      <c r="O191" s="162">
        <v>0</v>
      </c>
      <c r="P191" s="162">
        <f t="shared" si="5"/>
        <v>252.76</v>
      </c>
      <c r="Q191" s="171">
        <v>252.76</v>
      </c>
      <c r="R191" s="162">
        <v>0</v>
      </c>
      <c r="S191" s="162">
        <v>0</v>
      </c>
    </row>
    <row r="192" s="150" customFormat="1" ht="15.95" customHeight="1" spans="1:19">
      <c r="A192" s="164"/>
      <c r="B192" s="170" t="s">
        <v>290</v>
      </c>
      <c r="C192" s="168" t="s">
        <v>226</v>
      </c>
      <c r="D192" s="162"/>
      <c r="E192" s="162"/>
      <c r="F192" s="162"/>
      <c r="G192" s="162"/>
      <c r="H192" s="162"/>
      <c r="I192" s="162"/>
      <c r="J192" s="162"/>
      <c r="K192" s="162"/>
      <c r="L192" s="162"/>
      <c r="M192" s="162"/>
      <c r="N192" s="162"/>
      <c r="O192" s="162"/>
      <c r="P192" s="162"/>
      <c r="Q192" s="171">
        <v>109.89</v>
      </c>
      <c r="R192" s="162"/>
      <c r="S192" s="162"/>
    </row>
    <row r="193" s="150" customFormat="1" ht="15.95" customHeight="1" spans="1:19">
      <c r="A193" s="164"/>
      <c r="B193" s="170" t="s">
        <v>267</v>
      </c>
      <c r="C193" s="168" t="s">
        <v>268</v>
      </c>
      <c r="D193" s="162"/>
      <c r="E193" s="162"/>
      <c r="F193" s="162"/>
      <c r="G193" s="162"/>
      <c r="H193" s="162"/>
      <c r="I193" s="162"/>
      <c r="J193" s="162"/>
      <c r="K193" s="162"/>
      <c r="L193" s="162"/>
      <c r="M193" s="162"/>
      <c r="N193" s="162"/>
      <c r="O193" s="162"/>
      <c r="P193" s="162"/>
      <c r="Q193" s="171">
        <v>26.61</v>
      </c>
      <c r="R193" s="162"/>
      <c r="S193" s="162"/>
    </row>
    <row r="194" s="150" customFormat="1" ht="15.95" customHeight="1" spans="1:19">
      <c r="A194" s="164"/>
      <c r="B194" s="164" t="s">
        <v>124</v>
      </c>
      <c r="C194" s="163" t="s">
        <v>227</v>
      </c>
      <c r="D194" s="162">
        <f t="shared" si="4"/>
        <v>330.66</v>
      </c>
      <c r="E194" s="162">
        <v>1.02</v>
      </c>
      <c r="F194" s="162">
        <v>1.02</v>
      </c>
      <c r="G194" s="162">
        <v>1.02</v>
      </c>
      <c r="H194" s="162">
        <v>0</v>
      </c>
      <c r="I194" s="162">
        <v>0</v>
      </c>
      <c r="J194" s="162">
        <v>0</v>
      </c>
      <c r="K194" s="162">
        <v>0</v>
      </c>
      <c r="L194" s="162">
        <v>0</v>
      </c>
      <c r="M194" s="162">
        <v>0</v>
      </c>
      <c r="N194" s="162">
        <v>0</v>
      </c>
      <c r="O194" s="162">
        <v>0</v>
      </c>
      <c r="P194" s="162">
        <f t="shared" si="5"/>
        <v>329.64</v>
      </c>
      <c r="Q194" s="171">
        <v>329.64</v>
      </c>
      <c r="R194" s="162">
        <v>0</v>
      </c>
      <c r="S194" s="162">
        <v>0</v>
      </c>
    </row>
    <row r="195" s="150" customFormat="1" ht="15.95" customHeight="1" spans="1:19">
      <c r="A195" s="164"/>
      <c r="B195" s="170" t="s">
        <v>269</v>
      </c>
      <c r="C195" s="168" t="s">
        <v>228</v>
      </c>
      <c r="D195" s="162"/>
      <c r="E195" s="162"/>
      <c r="F195" s="162"/>
      <c r="G195" s="162"/>
      <c r="H195" s="162"/>
      <c r="I195" s="162"/>
      <c r="J195" s="162"/>
      <c r="K195" s="162"/>
      <c r="L195" s="162"/>
      <c r="M195" s="162"/>
      <c r="N195" s="162"/>
      <c r="O195" s="162"/>
      <c r="P195" s="162"/>
      <c r="Q195" s="171">
        <v>1003.41</v>
      </c>
      <c r="R195" s="162"/>
      <c r="S195" s="162"/>
    </row>
    <row r="196" s="150" customFormat="1" ht="15.95" customHeight="1" spans="1:19">
      <c r="A196" s="164"/>
      <c r="B196" s="170" t="s">
        <v>270</v>
      </c>
      <c r="C196" s="168" t="s">
        <v>271</v>
      </c>
      <c r="D196" s="162"/>
      <c r="E196" s="162"/>
      <c r="F196" s="162"/>
      <c r="G196" s="162"/>
      <c r="H196" s="162"/>
      <c r="I196" s="162"/>
      <c r="J196" s="162"/>
      <c r="K196" s="162"/>
      <c r="L196" s="162"/>
      <c r="M196" s="162"/>
      <c r="N196" s="162"/>
      <c r="O196" s="162"/>
      <c r="P196" s="162"/>
      <c r="Q196" s="162"/>
      <c r="R196" s="162"/>
      <c r="S196" s="162"/>
    </row>
    <row r="197" s="150" customFormat="1" ht="15.95" customHeight="1" spans="1:19">
      <c r="A197" s="164" t="s">
        <v>229</v>
      </c>
      <c r="B197" s="163"/>
      <c r="C197" s="163" t="s">
        <v>230</v>
      </c>
      <c r="D197" s="162">
        <f t="shared" si="4"/>
        <v>5002.49</v>
      </c>
      <c r="E197" s="162">
        <v>4.38</v>
      </c>
      <c r="F197" s="162">
        <v>4.38</v>
      </c>
      <c r="G197" s="162">
        <v>4.38</v>
      </c>
      <c r="H197" s="162">
        <v>0</v>
      </c>
      <c r="I197" s="162">
        <v>0</v>
      </c>
      <c r="J197" s="162">
        <v>0</v>
      </c>
      <c r="K197" s="162">
        <v>0</v>
      </c>
      <c r="L197" s="162">
        <v>0</v>
      </c>
      <c r="M197" s="162">
        <v>0</v>
      </c>
      <c r="N197" s="162">
        <v>0</v>
      </c>
      <c r="O197" s="162">
        <v>0</v>
      </c>
      <c r="P197" s="162">
        <f t="shared" si="5"/>
        <v>4998.11</v>
      </c>
      <c r="Q197" s="162">
        <f>SUM(Q198:Q214)</f>
        <v>4998.11</v>
      </c>
      <c r="R197" s="162">
        <v>0</v>
      </c>
      <c r="S197" s="162">
        <v>0</v>
      </c>
    </row>
    <row r="198" s="150" customFormat="1" ht="15.95" customHeight="1" spans="1:19">
      <c r="A198" s="164"/>
      <c r="B198" s="169" t="s">
        <v>272</v>
      </c>
      <c r="C198" s="173" t="s">
        <v>231</v>
      </c>
      <c r="D198" s="162"/>
      <c r="E198" s="162"/>
      <c r="F198" s="162"/>
      <c r="G198" s="162"/>
      <c r="H198" s="162"/>
      <c r="I198" s="162"/>
      <c r="J198" s="162"/>
      <c r="K198" s="162"/>
      <c r="L198" s="162"/>
      <c r="M198" s="162"/>
      <c r="N198" s="162"/>
      <c r="O198" s="162"/>
      <c r="P198" s="162"/>
      <c r="Q198" s="171">
        <v>5.97</v>
      </c>
      <c r="R198" s="162"/>
      <c r="S198" s="162"/>
    </row>
    <row r="199" s="150" customFormat="1" ht="15.95" customHeight="1" spans="1:19">
      <c r="A199" s="164"/>
      <c r="B199" s="169" t="s">
        <v>263</v>
      </c>
      <c r="C199" s="173" t="s">
        <v>256</v>
      </c>
      <c r="D199" s="162"/>
      <c r="E199" s="162"/>
      <c r="F199" s="162"/>
      <c r="G199" s="162"/>
      <c r="H199" s="162"/>
      <c r="I199" s="162"/>
      <c r="J199" s="162"/>
      <c r="K199" s="162"/>
      <c r="L199" s="162"/>
      <c r="M199" s="162"/>
      <c r="N199" s="162"/>
      <c r="O199" s="162"/>
      <c r="P199" s="162"/>
      <c r="Q199" s="171">
        <v>3.2</v>
      </c>
      <c r="R199" s="162"/>
      <c r="S199" s="162"/>
    </row>
    <row r="200" s="150" customFormat="1" ht="15.95" customHeight="1" spans="1:19">
      <c r="A200" s="164"/>
      <c r="B200" s="169" t="s">
        <v>273</v>
      </c>
      <c r="C200" s="173" t="s">
        <v>254</v>
      </c>
      <c r="D200" s="162"/>
      <c r="E200" s="162"/>
      <c r="F200" s="162"/>
      <c r="G200" s="162"/>
      <c r="H200" s="162"/>
      <c r="I200" s="162"/>
      <c r="J200" s="162"/>
      <c r="K200" s="162"/>
      <c r="L200" s="162"/>
      <c r="M200" s="162"/>
      <c r="N200" s="162"/>
      <c r="O200" s="162"/>
      <c r="P200" s="162"/>
      <c r="Q200" s="171">
        <v>0.43</v>
      </c>
      <c r="R200" s="162"/>
      <c r="S200" s="162"/>
    </row>
    <row r="201" s="150" customFormat="1" ht="15.95" customHeight="1" spans="1:19">
      <c r="A201" s="164"/>
      <c r="B201" s="169" t="s">
        <v>274</v>
      </c>
      <c r="C201" s="173" t="s">
        <v>232</v>
      </c>
      <c r="D201" s="162"/>
      <c r="E201" s="162"/>
      <c r="F201" s="162"/>
      <c r="G201" s="162"/>
      <c r="H201" s="162"/>
      <c r="I201" s="162"/>
      <c r="J201" s="162"/>
      <c r="K201" s="162"/>
      <c r="L201" s="162"/>
      <c r="M201" s="162"/>
      <c r="N201" s="162"/>
      <c r="O201" s="162"/>
      <c r="P201" s="162"/>
      <c r="Q201" s="171">
        <v>36.55</v>
      </c>
      <c r="R201" s="162"/>
      <c r="S201" s="162"/>
    </row>
    <row r="202" s="150" customFormat="1" ht="15.95" customHeight="1" spans="1:19">
      <c r="A202" s="164"/>
      <c r="B202" s="169" t="s">
        <v>275</v>
      </c>
      <c r="C202" s="173" t="s">
        <v>233</v>
      </c>
      <c r="D202" s="162"/>
      <c r="E202" s="162"/>
      <c r="F202" s="162"/>
      <c r="G202" s="162"/>
      <c r="H202" s="162"/>
      <c r="I202" s="162"/>
      <c r="J202" s="162"/>
      <c r="K202" s="162"/>
      <c r="L202" s="162"/>
      <c r="M202" s="162"/>
      <c r="N202" s="162"/>
      <c r="O202" s="162"/>
      <c r="P202" s="162"/>
      <c r="Q202" s="171">
        <v>67</v>
      </c>
      <c r="R202" s="162"/>
      <c r="S202" s="162"/>
    </row>
    <row r="203" s="150" customFormat="1" ht="15.95" customHeight="1" spans="1:19">
      <c r="A203" s="164"/>
      <c r="B203" s="169" t="s">
        <v>264</v>
      </c>
      <c r="C203" s="173" t="s">
        <v>234</v>
      </c>
      <c r="D203" s="162"/>
      <c r="E203" s="162"/>
      <c r="F203" s="162"/>
      <c r="G203" s="162"/>
      <c r="H203" s="162"/>
      <c r="I203" s="162"/>
      <c r="J203" s="162"/>
      <c r="K203" s="162"/>
      <c r="L203" s="162"/>
      <c r="M203" s="162"/>
      <c r="N203" s="162"/>
      <c r="O203" s="162"/>
      <c r="P203" s="162"/>
      <c r="Q203" s="171">
        <v>3.68</v>
      </c>
      <c r="R203" s="162"/>
      <c r="S203" s="162"/>
    </row>
    <row r="204" s="150" customFormat="1" ht="15.95" customHeight="1" spans="1:19">
      <c r="A204" s="164"/>
      <c r="B204" s="169" t="s">
        <v>265</v>
      </c>
      <c r="C204" s="173" t="s">
        <v>235</v>
      </c>
      <c r="D204" s="162"/>
      <c r="E204" s="162"/>
      <c r="F204" s="162"/>
      <c r="G204" s="162"/>
      <c r="H204" s="162"/>
      <c r="I204" s="162"/>
      <c r="J204" s="162"/>
      <c r="K204" s="162"/>
      <c r="L204" s="162"/>
      <c r="M204" s="162"/>
      <c r="N204" s="162"/>
      <c r="O204" s="162"/>
      <c r="P204" s="162"/>
      <c r="Q204" s="171">
        <v>113.9</v>
      </c>
      <c r="R204" s="162"/>
      <c r="S204" s="162"/>
    </row>
    <row r="205" s="150" customFormat="1" ht="15.95" customHeight="1" spans="1:19">
      <c r="A205" s="164"/>
      <c r="B205" s="169" t="s">
        <v>267</v>
      </c>
      <c r="C205" s="173" t="s">
        <v>236</v>
      </c>
      <c r="D205" s="162"/>
      <c r="E205" s="162"/>
      <c r="F205" s="162"/>
      <c r="G205" s="162"/>
      <c r="H205" s="162"/>
      <c r="I205" s="162"/>
      <c r="J205" s="162"/>
      <c r="K205" s="162"/>
      <c r="L205" s="162"/>
      <c r="M205" s="162"/>
      <c r="N205" s="162"/>
      <c r="O205" s="162"/>
      <c r="P205" s="162"/>
      <c r="Q205" s="171">
        <v>12</v>
      </c>
      <c r="R205" s="162"/>
      <c r="S205" s="162"/>
    </row>
    <row r="206" s="150" customFormat="1" ht="15.95" customHeight="1" spans="1:19">
      <c r="A206" s="164"/>
      <c r="B206" s="169" t="s">
        <v>269</v>
      </c>
      <c r="C206" s="173" t="s">
        <v>237</v>
      </c>
      <c r="D206" s="162"/>
      <c r="E206" s="162"/>
      <c r="F206" s="162"/>
      <c r="G206" s="162"/>
      <c r="H206" s="162"/>
      <c r="I206" s="162"/>
      <c r="J206" s="162"/>
      <c r="K206" s="162"/>
      <c r="L206" s="162"/>
      <c r="M206" s="162"/>
      <c r="N206" s="162"/>
      <c r="O206" s="162"/>
      <c r="P206" s="162"/>
      <c r="Q206" s="171">
        <v>209.93</v>
      </c>
      <c r="R206" s="162"/>
      <c r="S206" s="162"/>
    </row>
    <row r="207" s="150" customFormat="1" ht="15.95" customHeight="1" spans="1:19">
      <c r="A207" s="164"/>
      <c r="B207" s="169" t="s">
        <v>277</v>
      </c>
      <c r="C207" s="173" t="s">
        <v>239</v>
      </c>
      <c r="D207" s="162"/>
      <c r="E207" s="162"/>
      <c r="F207" s="162"/>
      <c r="G207" s="162"/>
      <c r="H207" s="162"/>
      <c r="I207" s="162"/>
      <c r="J207" s="162"/>
      <c r="K207" s="162"/>
      <c r="L207" s="162"/>
      <c r="M207" s="162"/>
      <c r="N207" s="162"/>
      <c r="O207" s="162"/>
      <c r="P207" s="162"/>
      <c r="Q207" s="171">
        <v>36.2</v>
      </c>
      <c r="R207" s="162"/>
      <c r="S207" s="162"/>
    </row>
    <row r="208" s="150" customFormat="1" ht="15.95" customHeight="1" spans="1:19">
      <c r="A208" s="164"/>
      <c r="B208" s="169" t="s">
        <v>278</v>
      </c>
      <c r="C208" s="173" t="s">
        <v>240</v>
      </c>
      <c r="D208" s="162"/>
      <c r="E208" s="162"/>
      <c r="F208" s="162"/>
      <c r="G208" s="162"/>
      <c r="H208" s="162"/>
      <c r="I208" s="162"/>
      <c r="J208" s="162"/>
      <c r="K208" s="162"/>
      <c r="L208" s="162"/>
      <c r="M208" s="162"/>
      <c r="N208" s="162"/>
      <c r="O208" s="162"/>
      <c r="P208" s="162"/>
      <c r="Q208" s="171">
        <v>0.4</v>
      </c>
      <c r="R208" s="162"/>
      <c r="S208" s="162"/>
    </row>
    <row r="209" s="150" customFormat="1" ht="15.95" customHeight="1" spans="1:19">
      <c r="A209" s="164"/>
      <c r="B209" s="169" t="s">
        <v>279</v>
      </c>
      <c r="C209" s="173" t="s">
        <v>261</v>
      </c>
      <c r="D209" s="162"/>
      <c r="E209" s="162"/>
      <c r="F209" s="162"/>
      <c r="G209" s="162"/>
      <c r="H209" s="162"/>
      <c r="I209" s="162"/>
      <c r="J209" s="162"/>
      <c r="K209" s="162"/>
      <c r="L209" s="162"/>
      <c r="M209" s="162"/>
      <c r="N209" s="162"/>
      <c r="O209" s="162"/>
      <c r="P209" s="162"/>
      <c r="Q209" s="171">
        <v>3041.44</v>
      </c>
      <c r="R209" s="162"/>
      <c r="S209" s="162"/>
    </row>
    <row r="210" s="150" customFormat="1" ht="15.95" customHeight="1" spans="1:19">
      <c r="A210" s="164"/>
      <c r="B210" s="169" t="s">
        <v>280</v>
      </c>
      <c r="C210" s="173" t="s">
        <v>241</v>
      </c>
      <c r="D210" s="162"/>
      <c r="E210" s="162"/>
      <c r="F210" s="162"/>
      <c r="G210" s="162"/>
      <c r="H210" s="162"/>
      <c r="I210" s="162"/>
      <c r="J210" s="162"/>
      <c r="K210" s="162"/>
      <c r="L210" s="162"/>
      <c r="M210" s="162"/>
      <c r="N210" s="162"/>
      <c r="O210" s="162"/>
      <c r="P210" s="162"/>
      <c r="Q210" s="171">
        <v>38.6</v>
      </c>
      <c r="R210" s="162"/>
      <c r="S210" s="162"/>
    </row>
    <row r="211" s="150" customFormat="1" ht="15.95" customHeight="1" spans="1:19">
      <c r="A211" s="164"/>
      <c r="B211" s="169" t="s">
        <v>283</v>
      </c>
      <c r="C211" s="173" t="s">
        <v>242</v>
      </c>
      <c r="D211" s="162"/>
      <c r="E211" s="162"/>
      <c r="F211" s="162"/>
      <c r="G211" s="162"/>
      <c r="H211" s="162"/>
      <c r="I211" s="162"/>
      <c r="J211" s="162"/>
      <c r="K211" s="162"/>
      <c r="L211" s="162"/>
      <c r="M211" s="162"/>
      <c r="N211" s="162"/>
      <c r="O211" s="162"/>
      <c r="P211" s="162"/>
      <c r="Q211" s="171">
        <v>87</v>
      </c>
      <c r="R211" s="162"/>
      <c r="S211" s="162"/>
    </row>
    <row r="212" s="150" customFormat="1" ht="15.95" customHeight="1" spans="1:19">
      <c r="A212" s="164"/>
      <c r="B212" s="169" t="s">
        <v>284</v>
      </c>
      <c r="C212" s="173" t="s">
        <v>244</v>
      </c>
      <c r="D212" s="162"/>
      <c r="E212" s="162"/>
      <c r="F212" s="162"/>
      <c r="G212" s="162"/>
      <c r="H212" s="162"/>
      <c r="I212" s="162"/>
      <c r="J212" s="162"/>
      <c r="K212" s="162"/>
      <c r="L212" s="162"/>
      <c r="M212" s="162"/>
      <c r="N212" s="162"/>
      <c r="O212" s="162"/>
      <c r="P212" s="162"/>
      <c r="Q212" s="171">
        <v>6</v>
      </c>
      <c r="R212" s="162"/>
      <c r="S212" s="162"/>
    </row>
    <row r="213" s="150" customFormat="1" ht="15.95" customHeight="1" spans="1:19">
      <c r="A213" s="164"/>
      <c r="B213" s="169" t="s">
        <v>285</v>
      </c>
      <c r="C213" s="173" t="s">
        <v>246</v>
      </c>
      <c r="D213" s="162"/>
      <c r="E213" s="162"/>
      <c r="F213" s="162"/>
      <c r="G213" s="162"/>
      <c r="H213" s="162"/>
      <c r="I213" s="162"/>
      <c r="J213" s="162"/>
      <c r="K213" s="162"/>
      <c r="L213" s="162"/>
      <c r="M213" s="162"/>
      <c r="N213" s="162"/>
      <c r="O213" s="162"/>
      <c r="P213" s="162"/>
      <c r="Q213" s="171">
        <v>2.88</v>
      </c>
      <c r="R213" s="162"/>
      <c r="S213" s="162"/>
    </row>
    <row r="214" s="150" customFormat="1" ht="15.95" customHeight="1" spans="1:19">
      <c r="A214" s="164"/>
      <c r="B214" s="163" t="s">
        <v>153</v>
      </c>
      <c r="C214" s="163" t="s">
        <v>247</v>
      </c>
      <c r="D214" s="162">
        <f t="shared" si="4"/>
        <v>1337.31</v>
      </c>
      <c r="E214" s="162">
        <v>4.38</v>
      </c>
      <c r="F214" s="162">
        <v>4.38</v>
      </c>
      <c r="G214" s="162">
        <v>4.38</v>
      </c>
      <c r="H214" s="162">
        <v>0</v>
      </c>
      <c r="I214" s="162">
        <v>0</v>
      </c>
      <c r="J214" s="162">
        <v>0</v>
      </c>
      <c r="K214" s="162">
        <v>0</v>
      </c>
      <c r="L214" s="162">
        <v>0</v>
      </c>
      <c r="M214" s="162">
        <v>0</v>
      </c>
      <c r="N214" s="162">
        <v>0</v>
      </c>
      <c r="O214" s="162">
        <v>0</v>
      </c>
      <c r="P214" s="162">
        <f t="shared" si="5"/>
        <v>1332.93</v>
      </c>
      <c r="Q214" s="171">
        <v>1332.93</v>
      </c>
      <c r="R214" s="162">
        <v>0</v>
      </c>
      <c r="S214" s="162">
        <v>0</v>
      </c>
    </row>
    <row r="215" s="150" customFormat="1" ht="15.95" customHeight="1" spans="1:19">
      <c r="A215" s="164" t="s">
        <v>248</v>
      </c>
      <c r="B215" s="163"/>
      <c r="C215" s="163" t="s">
        <v>249</v>
      </c>
      <c r="D215" s="162">
        <f t="shared" si="4"/>
        <v>0.48</v>
      </c>
      <c r="E215" s="162">
        <v>0.48</v>
      </c>
      <c r="F215" s="162">
        <v>0.48</v>
      </c>
      <c r="G215" s="162">
        <v>0.48</v>
      </c>
      <c r="H215" s="162">
        <v>0</v>
      </c>
      <c r="I215" s="162">
        <v>0</v>
      </c>
      <c r="J215" s="162">
        <v>0</v>
      </c>
      <c r="K215" s="162">
        <v>0</v>
      </c>
      <c r="L215" s="162">
        <v>0</v>
      </c>
      <c r="M215" s="162">
        <v>0</v>
      </c>
      <c r="N215" s="162">
        <v>0</v>
      </c>
      <c r="O215" s="162">
        <v>0</v>
      </c>
      <c r="P215" s="162">
        <f t="shared" si="5"/>
        <v>0</v>
      </c>
      <c r="Q215" s="162">
        <v>0</v>
      </c>
      <c r="R215" s="162">
        <v>0</v>
      </c>
      <c r="S215" s="162">
        <v>0</v>
      </c>
    </row>
    <row r="216" s="150" customFormat="1" ht="15.95" customHeight="1" spans="1:19">
      <c r="A216" s="164"/>
      <c r="B216" s="163" t="s">
        <v>145</v>
      </c>
      <c r="C216" s="163" t="s">
        <v>251</v>
      </c>
      <c r="D216" s="162">
        <f t="shared" si="4"/>
        <v>0.48</v>
      </c>
      <c r="E216" s="162">
        <v>0.48</v>
      </c>
      <c r="F216" s="162">
        <v>0.48</v>
      </c>
      <c r="G216" s="162">
        <v>0.48</v>
      </c>
      <c r="H216" s="162">
        <v>0</v>
      </c>
      <c r="I216" s="162">
        <v>0</v>
      </c>
      <c r="J216" s="162">
        <v>0</v>
      </c>
      <c r="K216" s="162">
        <v>0</v>
      </c>
      <c r="L216" s="162">
        <v>0</v>
      </c>
      <c r="M216" s="162">
        <v>0</v>
      </c>
      <c r="N216" s="162">
        <v>0</v>
      </c>
      <c r="O216" s="162">
        <v>0</v>
      </c>
      <c r="P216" s="162">
        <f t="shared" si="5"/>
        <v>0</v>
      </c>
      <c r="Q216" s="162">
        <v>0</v>
      </c>
      <c r="R216" s="162">
        <v>0</v>
      </c>
      <c r="S216" s="162">
        <v>0</v>
      </c>
    </row>
    <row r="217" s="150" customFormat="1" ht="15.95" customHeight="1" spans="1:19">
      <c r="A217" s="163"/>
      <c r="B217" s="163"/>
      <c r="C217" s="163" t="s">
        <v>291</v>
      </c>
      <c r="D217" s="162">
        <f t="shared" si="4"/>
        <v>19020.6</v>
      </c>
      <c r="E217" s="162">
        <v>442.2</v>
      </c>
      <c r="F217" s="162">
        <v>442.2</v>
      </c>
      <c r="G217" s="162">
        <v>442.2</v>
      </c>
      <c r="H217" s="162">
        <v>0</v>
      </c>
      <c r="I217" s="162">
        <v>0</v>
      </c>
      <c r="J217" s="162">
        <v>0</v>
      </c>
      <c r="K217" s="162">
        <v>0</v>
      </c>
      <c r="L217" s="162">
        <v>0</v>
      </c>
      <c r="M217" s="162">
        <v>0</v>
      </c>
      <c r="N217" s="162">
        <v>0</v>
      </c>
      <c r="O217" s="162">
        <v>0</v>
      </c>
      <c r="P217" s="162">
        <f t="shared" si="5"/>
        <v>18578.4</v>
      </c>
      <c r="Q217" s="162">
        <f>SUM(Q218,Q230,Q253)</f>
        <v>18578.4</v>
      </c>
      <c r="R217" s="162">
        <v>0</v>
      </c>
      <c r="S217" s="162">
        <v>0</v>
      </c>
    </row>
    <row r="218" s="150" customFormat="1" ht="15.95" customHeight="1" spans="1:19">
      <c r="A218" s="164" t="s">
        <v>220</v>
      </c>
      <c r="B218" s="164"/>
      <c r="C218" s="164" t="s">
        <v>221</v>
      </c>
      <c r="D218" s="162">
        <f t="shared" si="4"/>
        <v>7467.72</v>
      </c>
      <c r="E218" s="162">
        <v>437.22</v>
      </c>
      <c r="F218" s="162">
        <v>437.22</v>
      </c>
      <c r="G218" s="162">
        <v>437.22</v>
      </c>
      <c r="H218" s="162">
        <v>0</v>
      </c>
      <c r="I218" s="162">
        <v>0</v>
      </c>
      <c r="J218" s="162">
        <v>0</v>
      </c>
      <c r="K218" s="162">
        <v>0</v>
      </c>
      <c r="L218" s="162">
        <v>0</v>
      </c>
      <c r="M218" s="162">
        <v>0</v>
      </c>
      <c r="N218" s="162">
        <v>0</v>
      </c>
      <c r="O218" s="162">
        <v>0</v>
      </c>
      <c r="P218" s="162">
        <f t="shared" si="5"/>
        <v>7030.5</v>
      </c>
      <c r="Q218" s="162">
        <f>SUM(Q219:Q229)</f>
        <v>7030.5</v>
      </c>
      <c r="R218" s="162">
        <v>0</v>
      </c>
      <c r="S218" s="162">
        <v>0</v>
      </c>
    </row>
    <row r="219" s="150" customFormat="1" ht="15.95" customHeight="1" spans="1:19">
      <c r="A219" s="164"/>
      <c r="B219" s="164" t="s">
        <v>150</v>
      </c>
      <c r="C219" s="164" t="s">
        <v>222</v>
      </c>
      <c r="D219" s="162">
        <f t="shared" si="4"/>
        <v>977</v>
      </c>
      <c r="E219" s="162">
        <v>37</v>
      </c>
      <c r="F219" s="162">
        <v>37</v>
      </c>
      <c r="G219" s="162">
        <v>37</v>
      </c>
      <c r="H219" s="162">
        <v>0</v>
      </c>
      <c r="I219" s="162">
        <v>0</v>
      </c>
      <c r="J219" s="162">
        <v>0</v>
      </c>
      <c r="K219" s="162">
        <v>0</v>
      </c>
      <c r="L219" s="162">
        <v>0</v>
      </c>
      <c r="M219" s="162">
        <v>0</v>
      </c>
      <c r="N219" s="162">
        <v>0</v>
      </c>
      <c r="O219" s="162">
        <v>0</v>
      </c>
      <c r="P219" s="162">
        <f t="shared" si="5"/>
        <v>940</v>
      </c>
      <c r="Q219" s="177">
        <v>940</v>
      </c>
      <c r="R219" s="162">
        <v>0</v>
      </c>
      <c r="S219" s="162">
        <v>0</v>
      </c>
    </row>
    <row r="220" s="150" customFormat="1" ht="15.95" customHeight="1" spans="1:19">
      <c r="A220" s="164"/>
      <c r="B220" s="174" t="s">
        <v>263</v>
      </c>
      <c r="C220" s="175" t="s">
        <v>223</v>
      </c>
      <c r="D220" s="162"/>
      <c r="E220" s="162"/>
      <c r="F220" s="162"/>
      <c r="G220" s="162"/>
      <c r="H220" s="162"/>
      <c r="I220" s="162"/>
      <c r="J220" s="162"/>
      <c r="K220" s="162"/>
      <c r="L220" s="162"/>
      <c r="M220" s="162"/>
      <c r="N220" s="162"/>
      <c r="O220" s="162"/>
      <c r="P220" s="162"/>
      <c r="Q220" s="177">
        <v>460</v>
      </c>
      <c r="R220" s="162"/>
      <c r="S220" s="162"/>
    </row>
    <row r="221" s="150" customFormat="1" ht="15.95" customHeight="1" spans="1:19">
      <c r="A221" s="164"/>
      <c r="B221" s="174" t="s">
        <v>275</v>
      </c>
      <c r="C221" s="175" t="s">
        <v>292</v>
      </c>
      <c r="D221" s="162"/>
      <c r="E221" s="162"/>
      <c r="F221" s="162"/>
      <c r="G221" s="162"/>
      <c r="H221" s="162"/>
      <c r="I221" s="162"/>
      <c r="J221" s="162"/>
      <c r="K221" s="162"/>
      <c r="L221" s="162"/>
      <c r="M221" s="162"/>
      <c r="N221" s="162"/>
      <c r="O221" s="162"/>
      <c r="P221" s="162"/>
      <c r="Q221" s="177">
        <v>0.5</v>
      </c>
      <c r="R221" s="162"/>
      <c r="S221" s="162"/>
    </row>
    <row r="222" s="150" customFormat="1" ht="15.95" customHeight="1" spans="1:19">
      <c r="A222" s="164"/>
      <c r="B222" s="174" t="s">
        <v>264</v>
      </c>
      <c r="C222" s="175" t="s">
        <v>224</v>
      </c>
      <c r="D222" s="162"/>
      <c r="E222" s="162"/>
      <c r="F222" s="162"/>
      <c r="G222" s="162"/>
      <c r="H222" s="162"/>
      <c r="I222" s="162"/>
      <c r="J222" s="162"/>
      <c r="K222" s="162"/>
      <c r="L222" s="162"/>
      <c r="M222" s="162"/>
      <c r="N222" s="162"/>
      <c r="O222" s="162"/>
      <c r="P222" s="162"/>
      <c r="Q222" s="177">
        <v>2893</v>
      </c>
      <c r="R222" s="162"/>
      <c r="S222" s="162"/>
    </row>
    <row r="223" s="150" customFormat="1" ht="15.95" customHeight="1" spans="1:19">
      <c r="A223" s="164"/>
      <c r="B223" s="164" t="s">
        <v>164</v>
      </c>
      <c r="C223" s="164" t="s">
        <v>225</v>
      </c>
      <c r="D223" s="162">
        <f t="shared" si="4"/>
        <v>1109.06</v>
      </c>
      <c r="E223" s="162">
        <v>333.06</v>
      </c>
      <c r="F223" s="162">
        <v>333.06</v>
      </c>
      <c r="G223" s="162">
        <v>333.06</v>
      </c>
      <c r="H223" s="162">
        <v>0</v>
      </c>
      <c r="I223" s="162">
        <v>0</v>
      </c>
      <c r="J223" s="162">
        <v>0</v>
      </c>
      <c r="K223" s="162">
        <v>0</v>
      </c>
      <c r="L223" s="162">
        <v>0</v>
      </c>
      <c r="M223" s="162">
        <v>0</v>
      </c>
      <c r="N223" s="162">
        <v>0</v>
      </c>
      <c r="O223" s="162">
        <v>0</v>
      </c>
      <c r="P223" s="162">
        <f t="shared" si="5"/>
        <v>776</v>
      </c>
      <c r="Q223" s="177">
        <v>776</v>
      </c>
      <c r="R223" s="162">
        <v>0</v>
      </c>
      <c r="S223" s="162">
        <v>0</v>
      </c>
    </row>
    <row r="224" s="150" customFormat="1" ht="15.95" customHeight="1" spans="1:19">
      <c r="A224" s="164"/>
      <c r="B224" s="174" t="s">
        <v>265</v>
      </c>
      <c r="C224" s="175" t="s">
        <v>266</v>
      </c>
      <c r="D224" s="162"/>
      <c r="E224" s="162"/>
      <c r="F224" s="162"/>
      <c r="G224" s="162"/>
      <c r="H224" s="162"/>
      <c r="I224" s="162"/>
      <c r="J224" s="162"/>
      <c r="K224" s="162"/>
      <c r="L224" s="162"/>
      <c r="M224" s="162"/>
      <c r="N224" s="162"/>
      <c r="O224" s="162"/>
      <c r="P224" s="162"/>
      <c r="Q224" s="177">
        <v>164</v>
      </c>
      <c r="R224" s="162"/>
      <c r="S224" s="162"/>
    </row>
    <row r="225" s="150" customFormat="1" ht="15.95" customHeight="1" spans="1:19">
      <c r="A225" s="164"/>
      <c r="B225" s="164" t="s">
        <v>122</v>
      </c>
      <c r="C225" s="164" t="s">
        <v>226</v>
      </c>
      <c r="D225" s="162">
        <f t="shared" si="4"/>
        <v>391</v>
      </c>
      <c r="E225" s="162">
        <v>66</v>
      </c>
      <c r="F225" s="162">
        <v>66</v>
      </c>
      <c r="G225" s="162">
        <v>66</v>
      </c>
      <c r="H225" s="162">
        <v>0</v>
      </c>
      <c r="I225" s="162">
        <v>0</v>
      </c>
      <c r="J225" s="162">
        <v>0</v>
      </c>
      <c r="K225" s="162">
        <v>0</v>
      </c>
      <c r="L225" s="162">
        <v>0</v>
      </c>
      <c r="M225" s="162">
        <v>0</v>
      </c>
      <c r="N225" s="162">
        <v>0</v>
      </c>
      <c r="O225" s="162">
        <v>0</v>
      </c>
      <c r="P225" s="162">
        <f t="shared" si="5"/>
        <v>325</v>
      </c>
      <c r="Q225" s="177">
        <v>325</v>
      </c>
      <c r="R225" s="162">
        <v>0</v>
      </c>
      <c r="S225" s="162">
        <v>0</v>
      </c>
    </row>
    <row r="226" s="150" customFormat="1" ht="15.95" customHeight="1" spans="1:19">
      <c r="A226" s="164"/>
      <c r="B226" s="174" t="s">
        <v>123</v>
      </c>
      <c r="C226" s="175" t="s">
        <v>268</v>
      </c>
      <c r="D226" s="162"/>
      <c r="E226" s="162"/>
      <c r="F226" s="162"/>
      <c r="G226" s="162"/>
      <c r="H226" s="162"/>
      <c r="I226" s="162"/>
      <c r="J226" s="162"/>
      <c r="K226" s="162"/>
      <c r="L226" s="162"/>
      <c r="M226" s="162"/>
      <c r="N226" s="162"/>
      <c r="O226" s="162"/>
      <c r="P226" s="162"/>
      <c r="Q226" s="177">
        <v>119</v>
      </c>
      <c r="R226" s="162"/>
      <c r="S226" s="162"/>
    </row>
    <row r="227" s="150" customFormat="1" ht="15.95" customHeight="1" spans="1:19">
      <c r="A227" s="164"/>
      <c r="B227" s="164" t="s">
        <v>124</v>
      </c>
      <c r="C227" s="164" t="s">
        <v>227</v>
      </c>
      <c r="D227" s="162">
        <f t="shared" si="4"/>
        <v>103.16</v>
      </c>
      <c r="E227" s="162">
        <v>1.16</v>
      </c>
      <c r="F227" s="162">
        <v>1.16</v>
      </c>
      <c r="G227" s="162">
        <v>1.16</v>
      </c>
      <c r="H227" s="162">
        <v>0</v>
      </c>
      <c r="I227" s="162">
        <v>0</v>
      </c>
      <c r="J227" s="162">
        <v>0</v>
      </c>
      <c r="K227" s="162">
        <v>0</v>
      </c>
      <c r="L227" s="162">
        <v>0</v>
      </c>
      <c r="M227" s="162">
        <v>0</v>
      </c>
      <c r="N227" s="162">
        <v>0</v>
      </c>
      <c r="O227" s="162">
        <v>0</v>
      </c>
      <c r="P227" s="162">
        <f t="shared" si="5"/>
        <v>102</v>
      </c>
      <c r="Q227" s="177">
        <v>102</v>
      </c>
      <c r="R227" s="162">
        <v>0</v>
      </c>
      <c r="S227" s="162">
        <v>0</v>
      </c>
    </row>
    <row r="228" s="150" customFormat="1" ht="15.95" customHeight="1" spans="1:19">
      <c r="A228" s="164"/>
      <c r="B228" s="174" t="s">
        <v>269</v>
      </c>
      <c r="C228" s="175" t="s">
        <v>228</v>
      </c>
      <c r="D228" s="162"/>
      <c r="E228" s="162"/>
      <c r="F228" s="162"/>
      <c r="G228" s="162"/>
      <c r="H228" s="162"/>
      <c r="I228" s="162"/>
      <c r="J228" s="162"/>
      <c r="K228" s="162"/>
      <c r="L228" s="162"/>
      <c r="M228" s="162"/>
      <c r="N228" s="162"/>
      <c r="O228" s="162"/>
      <c r="P228" s="162"/>
      <c r="Q228" s="177">
        <v>356</v>
      </c>
      <c r="R228" s="162"/>
      <c r="S228" s="162"/>
    </row>
    <row r="229" s="150" customFormat="1" ht="15.95" customHeight="1" spans="1:19">
      <c r="A229" s="164"/>
      <c r="B229" s="174" t="s">
        <v>270</v>
      </c>
      <c r="C229" s="175" t="s">
        <v>271</v>
      </c>
      <c r="D229" s="162"/>
      <c r="E229" s="162"/>
      <c r="F229" s="162"/>
      <c r="G229" s="162"/>
      <c r="H229" s="162"/>
      <c r="I229" s="162"/>
      <c r="J229" s="162"/>
      <c r="K229" s="162"/>
      <c r="L229" s="162"/>
      <c r="M229" s="162"/>
      <c r="N229" s="162"/>
      <c r="O229" s="162"/>
      <c r="P229" s="162"/>
      <c r="Q229" s="177">
        <v>895</v>
      </c>
      <c r="R229" s="162"/>
      <c r="S229" s="162"/>
    </row>
    <row r="230" s="150" customFormat="1" ht="15.95" customHeight="1" spans="1:19">
      <c r="A230" s="164" t="s">
        <v>229</v>
      </c>
      <c r="B230" s="163"/>
      <c r="C230" s="163" t="s">
        <v>230</v>
      </c>
      <c r="D230" s="162">
        <f t="shared" si="4"/>
        <v>11519.58</v>
      </c>
      <c r="E230" s="162">
        <v>4.98</v>
      </c>
      <c r="F230" s="162">
        <v>4.98</v>
      </c>
      <c r="G230" s="162">
        <v>4.98</v>
      </c>
      <c r="H230" s="162">
        <v>0</v>
      </c>
      <c r="I230" s="162">
        <v>0</v>
      </c>
      <c r="J230" s="162">
        <v>0</v>
      </c>
      <c r="K230" s="162">
        <v>0</v>
      </c>
      <c r="L230" s="162">
        <v>0</v>
      </c>
      <c r="M230" s="162">
        <v>0</v>
      </c>
      <c r="N230" s="162">
        <v>0</v>
      </c>
      <c r="O230" s="162">
        <v>0</v>
      </c>
      <c r="P230" s="162">
        <f t="shared" si="5"/>
        <v>11514.6</v>
      </c>
      <c r="Q230" s="162">
        <f>SUM(Q231:Q252)</f>
        <v>11514.6</v>
      </c>
      <c r="R230" s="162">
        <v>0</v>
      </c>
      <c r="S230" s="162">
        <v>0</v>
      </c>
    </row>
    <row r="231" s="150" customFormat="1" ht="15.95" customHeight="1" spans="1:19">
      <c r="A231" s="164"/>
      <c r="B231" s="176" t="s">
        <v>272</v>
      </c>
      <c r="C231" s="163" t="s">
        <v>231</v>
      </c>
      <c r="D231" s="162">
        <f t="shared" si="4"/>
        <v>0</v>
      </c>
      <c r="E231" s="162"/>
      <c r="F231" s="162"/>
      <c r="G231" s="162"/>
      <c r="H231" s="162"/>
      <c r="I231" s="162"/>
      <c r="J231" s="162"/>
      <c r="K231" s="162"/>
      <c r="L231" s="162"/>
      <c r="M231" s="162"/>
      <c r="N231" s="162"/>
      <c r="O231" s="162"/>
      <c r="P231" s="162"/>
      <c r="Q231" s="162">
        <v>16</v>
      </c>
      <c r="R231" s="162"/>
      <c r="S231" s="162"/>
    </row>
    <row r="232" s="150" customFormat="1" ht="15.95" customHeight="1" spans="1:19">
      <c r="A232" s="164"/>
      <c r="B232" s="176" t="s">
        <v>263</v>
      </c>
      <c r="C232" s="163" t="s">
        <v>256</v>
      </c>
      <c r="D232" s="162">
        <f t="shared" si="4"/>
        <v>0</v>
      </c>
      <c r="E232" s="162"/>
      <c r="F232" s="162"/>
      <c r="G232" s="162"/>
      <c r="H232" s="162"/>
      <c r="I232" s="162"/>
      <c r="J232" s="162"/>
      <c r="K232" s="162"/>
      <c r="L232" s="162"/>
      <c r="M232" s="162"/>
      <c r="N232" s="162"/>
      <c r="O232" s="162"/>
      <c r="P232" s="162"/>
      <c r="Q232" s="162">
        <v>5</v>
      </c>
      <c r="R232" s="162"/>
      <c r="S232" s="162"/>
    </row>
    <row r="233" s="150" customFormat="1" ht="15.95" customHeight="1" spans="1:19">
      <c r="A233" s="164"/>
      <c r="B233" s="176" t="s">
        <v>293</v>
      </c>
      <c r="C233" s="163" t="s">
        <v>294</v>
      </c>
      <c r="D233" s="162">
        <f t="shared" si="4"/>
        <v>0</v>
      </c>
      <c r="E233" s="162"/>
      <c r="F233" s="162"/>
      <c r="G233" s="162"/>
      <c r="H233" s="162"/>
      <c r="I233" s="162"/>
      <c r="J233" s="162"/>
      <c r="K233" s="162"/>
      <c r="L233" s="162"/>
      <c r="M233" s="162"/>
      <c r="N233" s="162"/>
      <c r="O233" s="162"/>
      <c r="P233" s="162"/>
      <c r="Q233" s="162">
        <v>0.5</v>
      </c>
      <c r="R233" s="162"/>
      <c r="S233" s="162"/>
    </row>
    <row r="234" s="150" customFormat="1" ht="15.95" customHeight="1" spans="1:19">
      <c r="A234" s="164"/>
      <c r="B234" s="176" t="s">
        <v>273</v>
      </c>
      <c r="C234" s="163" t="s">
        <v>254</v>
      </c>
      <c r="D234" s="162">
        <f t="shared" si="4"/>
        <v>0</v>
      </c>
      <c r="E234" s="162"/>
      <c r="F234" s="162"/>
      <c r="G234" s="162"/>
      <c r="H234" s="162"/>
      <c r="I234" s="162"/>
      <c r="J234" s="162"/>
      <c r="K234" s="162"/>
      <c r="L234" s="162"/>
      <c r="M234" s="162"/>
      <c r="N234" s="162"/>
      <c r="O234" s="162"/>
      <c r="P234" s="162"/>
      <c r="Q234" s="162">
        <v>0.6</v>
      </c>
      <c r="R234" s="162"/>
      <c r="S234" s="162"/>
    </row>
    <row r="235" s="150" customFormat="1" ht="15.95" customHeight="1" spans="1:19">
      <c r="A235" s="164"/>
      <c r="B235" s="176" t="s">
        <v>274</v>
      </c>
      <c r="C235" s="163" t="s">
        <v>232</v>
      </c>
      <c r="D235" s="162">
        <f t="shared" si="4"/>
        <v>0</v>
      </c>
      <c r="E235" s="162"/>
      <c r="F235" s="162"/>
      <c r="G235" s="162"/>
      <c r="H235" s="162"/>
      <c r="I235" s="162"/>
      <c r="J235" s="162"/>
      <c r="K235" s="162"/>
      <c r="L235" s="162"/>
      <c r="M235" s="162"/>
      <c r="N235" s="162"/>
      <c r="O235" s="162"/>
      <c r="P235" s="162"/>
      <c r="Q235" s="162">
        <v>45.7</v>
      </c>
      <c r="R235" s="162"/>
      <c r="S235" s="162"/>
    </row>
    <row r="236" s="150" customFormat="1" ht="15.95" customHeight="1" spans="1:19">
      <c r="A236" s="164"/>
      <c r="B236" s="176" t="s">
        <v>275</v>
      </c>
      <c r="C236" s="163" t="s">
        <v>233</v>
      </c>
      <c r="D236" s="162">
        <f t="shared" si="4"/>
        <v>0</v>
      </c>
      <c r="E236" s="162"/>
      <c r="F236" s="162"/>
      <c r="G236" s="162"/>
      <c r="H236" s="162"/>
      <c r="I236" s="162"/>
      <c r="J236" s="162"/>
      <c r="K236" s="162"/>
      <c r="L236" s="162"/>
      <c r="M236" s="162"/>
      <c r="N236" s="162"/>
      <c r="O236" s="162"/>
      <c r="P236" s="162"/>
      <c r="Q236" s="162">
        <v>87</v>
      </c>
      <c r="R236" s="162"/>
      <c r="S236" s="162"/>
    </row>
    <row r="237" s="150" customFormat="1" ht="15.95" customHeight="1" spans="1:19">
      <c r="A237" s="164"/>
      <c r="B237" s="176" t="s">
        <v>264</v>
      </c>
      <c r="C237" s="163" t="s">
        <v>234</v>
      </c>
      <c r="D237" s="162">
        <f t="shared" si="4"/>
        <v>0</v>
      </c>
      <c r="E237" s="162"/>
      <c r="F237" s="162"/>
      <c r="G237" s="162"/>
      <c r="H237" s="162"/>
      <c r="I237" s="162"/>
      <c r="J237" s="162"/>
      <c r="K237" s="162"/>
      <c r="L237" s="162"/>
      <c r="M237" s="162"/>
      <c r="N237" s="162"/>
      <c r="O237" s="162"/>
      <c r="P237" s="162"/>
      <c r="Q237" s="162">
        <v>15</v>
      </c>
      <c r="R237" s="162"/>
      <c r="S237" s="162"/>
    </row>
    <row r="238" s="150" customFormat="1" ht="15.95" customHeight="1" spans="1:19">
      <c r="A238" s="164"/>
      <c r="B238" s="176" t="s">
        <v>265</v>
      </c>
      <c r="C238" s="163" t="s">
        <v>235</v>
      </c>
      <c r="D238" s="162">
        <f t="shared" si="4"/>
        <v>0</v>
      </c>
      <c r="E238" s="162"/>
      <c r="F238" s="162"/>
      <c r="G238" s="162"/>
      <c r="H238" s="162"/>
      <c r="I238" s="162"/>
      <c r="J238" s="162"/>
      <c r="K238" s="162"/>
      <c r="L238" s="162"/>
      <c r="M238" s="162"/>
      <c r="N238" s="162"/>
      <c r="O238" s="162"/>
      <c r="P238" s="162"/>
      <c r="Q238" s="162">
        <v>127</v>
      </c>
      <c r="R238" s="162"/>
      <c r="S238" s="162"/>
    </row>
    <row r="239" s="150" customFormat="1" ht="15.95" customHeight="1" spans="1:19">
      <c r="A239" s="164"/>
      <c r="B239" s="176" t="s">
        <v>267</v>
      </c>
      <c r="C239" s="163" t="s">
        <v>236</v>
      </c>
      <c r="D239" s="162">
        <f t="shared" si="4"/>
        <v>0</v>
      </c>
      <c r="E239" s="162"/>
      <c r="F239" s="162"/>
      <c r="G239" s="162"/>
      <c r="H239" s="162"/>
      <c r="I239" s="162"/>
      <c r="J239" s="162"/>
      <c r="K239" s="162"/>
      <c r="L239" s="162"/>
      <c r="M239" s="162"/>
      <c r="N239" s="162"/>
      <c r="O239" s="162"/>
      <c r="P239" s="162"/>
      <c r="Q239" s="162">
        <v>105</v>
      </c>
      <c r="R239" s="162"/>
      <c r="S239" s="162"/>
    </row>
    <row r="240" s="150" customFormat="1" ht="15.95" customHeight="1" spans="1:19">
      <c r="A240" s="164"/>
      <c r="B240" s="176" t="s">
        <v>269</v>
      </c>
      <c r="C240" s="163" t="s">
        <v>237</v>
      </c>
      <c r="D240" s="162">
        <f t="shared" si="4"/>
        <v>0</v>
      </c>
      <c r="E240" s="162"/>
      <c r="F240" s="162"/>
      <c r="G240" s="162"/>
      <c r="H240" s="162"/>
      <c r="I240" s="162"/>
      <c r="J240" s="162"/>
      <c r="K240" s="162"/>
      <c r="L240" s="162"/>
      <c r="M240" s="162"/>
      <c r="N240" s="162"/>
      <c r="O240" s="162"/>
      <c r="P240" s="162"/>
      <c r="Q240" s="162">
        <v>142</v>
      </c>
      <c r="R240" s="162"/>
      <c r="S240" s="162"/>
    </row>
    <row r="241" s="150" customFormat="1" ht="15.95" customHeight="1" spans="1:19">
      <c r="A241" s="164"/>
      <c r="B241" s="176" t="s">
        <v>276</v>
      </c>
      <c r="C241" s="163" t="s">
        <v>238</v>
      </c>
      <c r="D241" s="162">
        <f t="shared" si="4"/>
        <v>0</v>
      </c>
      <c r="E241" s="162"/>
      <c r="F241" s="162"/>
      <c r="G241" s="162"/>
      <c r="H241" s="162"/>
      <c r="I241" s="162"/>
      <c r="J241" s="162"/>
      <c r="K241" s="162"/>
      <c r="L241" s="162"/>
      <c r="M241" s="162"/>
      <c r="N241" s="162"/>
      <c r="O241" s="162"/>
      <c r="P241" s="162"/>
      <c r="Q241" s="162">
        <v>1.5</v>
      </c>
      <c r="R241" s="162"/>
      <c r="S241" s="162"/>
    </row>
    <row r="242" s="150" customFormat="1" ht="15.95" customHeight="1" spans="1:19">
      <c r="A242" s="164"/>
      <c r="B242" s="176" t="s">
        <v>277</v>
      </c>
      <c r="C242" s="163" t="s">
        <v>239</v>
      </c>
      <c r="D242" s="162">
        <f t="shared" si="4"/>
        <v>0</v>
      </c>
      <c r="E242" s="162"/>
      <c r="F242" s="162"/>
      <c r="G242" s="162"/>
      <c r="H242" s="162"/>
      <c r="I242" s="162"/>
      <c r="J242" s="162"/>
      <c r="K242" s="162"/>
      <c r="L242" s="162"/>
      <c r="M242" s="162"/>
      <c r="N242" s="162"/>
      <c r="O242" s="162"/>
      <c r="P242" s="162"/>
      <c r="Q242" s="162">
        <v>9</v>
      </c>
      <c r="R242" s="162"/>
      <c r="S242" s="162"/>
    </row>
    <row r="243" s="150" customFormat="1" ht="15.95" customHeight="1" spans="1:19">
      <c r="A243" s="164"/>
      <c r="B243" s="176" t="s">
        <v>278</v>
      </c>
      <c r="C243" s="163" t="s">
        <v>240</v>
      </c>
      <c r="D243" s="162">
        <f t="shared" si="4"/>
        <v>0</v>
      </c>
      <c r="E243" s="162"/>
      <c r="F243" s="162"/>
      <c r="G243" s="162"/>
      <c r="H243" s="162"/>
      <c r="I243" s="162"/>
      <c r="J243" s="162"/>
      <c r="K243" s="162"/>
      <c r="L243" s="162"/>
      <c r="M243" s="162"/>
      <c r="N243" s="162"/>
      <c r="O243" s="162"/>
      <c r="P243" s="162"/>
      <c r="Q243" s="162">
        <v>3</v>
      </c>
      <c r="R243" s="162"/>
      <c r="S243" s="162"/>
    </row>
    <row r="244" s="150" customFormat="1" ht="15.95" customHeight="1" spans="1:19">
      <c r="A244" s="164"/>
      <c r="B244" s="176" t="s">
        <v>279</v>
      </c>
      <c r="C244" s="163" t="s">
        <v>261</v>
      </c>
      <c r="D244" s="162">
        <f t="shared" si="4"/>
        <v>0</v>
      </c>
      <c r="E244" s="162"/>
      <c r="F244" s="162"/>
      <c r="G244" s="162"/>
      <c r="H244" s="162"/>
      <c r="I244" s="162"/>
      <c r="J244" s="162"/>
      <c r="K244" s="162"/>
      <c r="L244" s="162"/>
      <c r="M244" s="162"/>
      <c r="N244" s="162"/>
      <c r="O244" s="162"/>
      <c r="P244" s="162"/>
      <c r="Q244" s="162">
        <v>5794</v>
      </c>
      <c r="R244" s="162"/>
      <c r="S244" s="162"/>
    </row>
    <row r="245" s="150" customFormat="1" ht="15.95" customHeight="1" spans="1:19">
      <c r="A245" s="164"/>
      <c r="B245" s="176" t="s">
        <v>280</v>
      </c>
      <c r="C245" s="163" t="s">
        <v>241</v>
      </c>
      <c r="D245" s="162">
        <f t="shared" si="4"/>
        <v>0</v>
      </c>
      <c r="E245" s="162"/>
      <c r="F245" s="162"/>
      <c r="G245" s="162"/>
      <c r="H245" s="162"/>
      <c r="I245" s="162"/>
      <c r="J245" s="162"/>
      <c r="K245" s="162"/>
      <c r="L245" s="162"/>
      <c r="M245" s="162"/>
      <c r="N245" s="162"/>
      <c r="O245" s="162"/>
      <c r="P245" s="162"/>
      <c r="Q245" s="162">
        <v>106</v>
      </c>
      <c r="R245" s="162"/>
      <c r="S245" s="162"/>
    </row>
    <row r="246" s="150" customFormat="1" ht="15.95" customHeight="1" spans="1:19">
      <c r="A246" s="164"/>
      <c r="B246" s="176" t="s">
        <v>281</v>
      </c>
      <c r="C246" s="163" t="s">
        <v>259</v>
      </c>
      <c r="D246" s="162">
        <f t="shared" si="4"/>
        <v>0</v>
      </c>
      <c r="E246" s="162"/>
      <c r="F246" s="162"/>
      <c r="G246" s="162"/>
      <c r="H246" s="162"/>
      <c r="I246" s="162"/>
      <c r="J246" s="162"/>
      <c r="K246" s="162"/>
      <c r="L246" s="162"/>
      <c r="M246" s="162"/>
      <c r="N246" s="162"/>
      <c r="O246" s="162"/>
      <c r="P246" s="162"/>
      <c r="Q246" s="162">
        <v>33</v>
      </c>
      <c r="R246" s="162"/>
      <c r="S246" s="162"/>
    </row>
    <row r="247" s="150" customFormat="1" ht="15.95" customHeight="1" spans="1:19">
      <c r="A247" s="164"/>
      <c r="B247" s="176" t="s">
        <v>283</v>
      </c>
      <c r="C247" s="163" t="s">
        <v>242</v>
      </c>
      <c r="D247" s="162">
        <f t="shared" si="4"/>
        <v>0</v>
      </c>
      <c r="E247" s="162"/>
      <c r="F247" s="162"/>
      <c r="G247" s="162"/>
      <c r="H247" s="162"/>
      <c r="I247" s="162"/>
      <c r="J247" s="162"/>
      <c r="K247" s="162"/>
      <c r="L247" s="162"/>
      <c r="M247" s="162"/>
      <c r="N247" s="162"/>
      <c r="O247" s="162"/>
      <c r="P247" s="162"/>
      <c r="Q247" s="162">
        <v>49</v>
      </c>
      <c r="R247" s="162"/>
      <c r="S247" s="162"/>
    </row>
    <row r="248" s="150" customFormat="1" ht="15.95" customHeight="1" spans="1:19">
      <c r="A248" s="164"/>
      <c r="B248" s="176" t="s">
        <v>295</v>
      </c>
      <c r="C248" s="163" t="s">
        <v>296</v>
      </c>
      <c r="D248" s="162">
        <f t="shared" si="4"/>
        <v>0</v>
      </c>
      <c r="E248" s="162"/>
      <c r="F248" s="162"/>
      <c r="G248" s="162"/>
      <c r="H248" s="162"/>
      <c r="I248" s="162"/>
      <c r="J248" s="162"/>
      <c r="K248" s="162"/>
      <c r="L248" s="162"/>
      <c r="M248" s="162"/>
      <c r="N248" s="162"/>
      <c r="O248" s="162"/>
      <c r="P248" s="162"/>
      <c r="Q248" s="162">
        <v>0.2</v>
      </c>
      <c r="R248" s="162"/>
      <c r="S248" s="162"/>
    </row>
    <row r="249" s="150" customFormat="1" ht="15.95" customHeight="1" spans="1:19">
      <c r="A249" s="164"/>
      <c r="B249" s="176" t="s">
        <v>284</v>
      </c>
      <c r="C249" s="163" t="s">
        <v>244</v>
      </c>
      <c r="D249" s="162">
        <f t="shared" si="4"/>
        <v>0</v>
      </c>
      <c r="E249" s="162"/>
      <c r="F249" s="162"/>
      <c r="G249" s="162"/>
      <c r="H249" s="162"/>
      <c r="I249" s="162"/>
      <c r="J249" s="162"/>
      <c r="K249" s="162"/>
      <c r="L249" s="162"/>
      <c r="M249" s="162"/>
      <c r="N249" s="162"/>
      <c r="O249" s="162"/>
      <c r="P249" s="162"/>
      <c r="Q249" s="162">
        <v>4.5</v>
      </c>
      <c r="R249" s="162"/>
      <c r="S249" s="162"/>
    </row>
    <row r="250" s="150" customFormat="1" ht="15.95" customHeight="1" spans="1:19">
      <c r="A250" s="164"/>
      <c r="B250" s="176" t="s">
        <v>285</v>
      </c>
      <c r="C250" s="163" t="s">
        <v>246</v>
      </c>
      <c r="D250" s="162">
        <f t="shared" si="4"/>
        <v>0</v>
      </c>
      <c r="E250" s="162"/>
      <c r="F250" s="162"/>
      <c r="G250" s="162"/>
      <c r="H250" s="162"/>
      <c r="I250" s="162"/>
      <c r="J250" s="162"/>
      <c r="K250" s="162"/>
      <c r="L250" s="162"/>
      <c r="M250" s="162"/>
      <c r="N250" s="162"/>
      <c r="O250" s="162"/>
      <c r="P250" s="162"/>
      <c r="Q250" s="162">
        <v>6</v>
      </c>
      <c r="R250" s="162"/>
      <c r="S250" s="162"/>
    </row>
    <row r="251" s="150" customFormat="1" ht="15.95" customHeight="1" spans="1:19">
      <c r="A251" s="164"/>
      <c r="B251" s="176" t="s">
        <v>286</v>
      </c>
      <c r="C251" s="163" t="s">
        <v>287</v>
      </c>
      <c r="D251" s="162">
        <f t="shared" si="4"/>
        <v>0</v>
      </c>
      <c r="E251" s="162"/>
      <c r="F251" s="162"/>
      <c r="G251" s="162"/>
      <c r="H251" s="162"/>
      <c r="I251" s="162"/>
      <c r="J251" s="162"/>
      <c r="K251" s="162"/>
      <c r="L251" s="162"/>
      <c r="M251" s="162"/>
      <c r="N251" s="162"/>
      <c r="O251" s="162"/>
      <c r="P251" s="162"/>
      <c r="Q251" s="162">
        <v>1.8</v>
      </c>
      <c r="R251" s="162"/>
      <c r="S251" s="162"/>
    </row>
    <row r="252" s="150" customFormat="1" ht="15.95" customHeight="1" spans="1:19">
      <c r="A252" s="164"/>
      <c r="B252" s="163" t="s">
        <v>153</v>
      </c>
      <c r="C252" s="163" t="s">
        <v>247</v>
      </c>
      <c r="D252" s="162">
        <f t="shared" si="4"/>
        <v>4967.78</v>
      </c>
      <c r="E252" s="162">
        <v>4.98</v>
      </c>
      <c r="F252" s="162">
        <v>4.98</v>
      </c>
      <c r="G252" s="162">
        <v>4.98</v>
      </c>
      <c r="H252" s="162">
        <v>0</v>
      </c>
      <c r="I252" s="162">
        <v>0</v>
      </c>
      <c r="J252" s="162">
        <v>0</v>
      </c>
      <c r="K252" s="162">
        <v>0</v>
      </c>
      <c r="L252" s="162">
        <v>0</v>
      </c>
      <c r="M252" s="162">
        <v>0</v>
      </c>
      <c r="N252" s="162">
        <v>0</v>
      </c>
      <c r="O252" s="162">
        <v>0</v>
      </c>
      <c r="P252" s="162">
        <f t="shared" si="5"/>
        <v>4962.8</v>
      </c>
      <c r="Q252" s="162">
        <v>4962.8</v>
      </c>
      <c r="R252" s="162">
        <v>0</v>
      </c>
      <c r="S252" s="162">
        <v>0</v>
      </c>
    </row>
    <row r="253" s="150" customFormat="1" ht="15.95" customHeight="1" spans="1:19">
      <c r="A253" s="164" t="s">
        <v>248</v>
      </c>
      <c r="B253" s="163"/>
      <c r="C253" s="163" t="s">
        <v>249</v>
      </c>
      <c r="D253" s="162">
        <f t="shared" si="4"/>
        <v>33.3</v>
      </c>
      <c r="E253" s="162"/>
      <c r="F253" s="162"/>
      <c r="G253" s="162"/>
      <c r="H253" s="162">
        <v>0</v>
      </c>
      <c r="I253" s="162">
        <v>0</v>
      </c>
      <c r="J253" s="162">
        <v>0</v>
      </c>
      <c r="K253" s="162">
        <v>0</v>
      </c>
      <c r="L253" s="162">
        <v>0</v>
      </c>
      <c r="M253" s="162">
        <v>0</v>
      </c>
      <c r="N253" s="162">
        <v>0</v>
      </c>
      <c r="O253" s="162">
        <v>0</v>
      </c>
      <c r="P253" s="162">
        <f t="shared" si="5"/>
        <v>33.3</v>
      </c>
      <c r="Q253" s="162">
        <f>SUM(Q254:Q256)</f>
        <v>33.3</v>
      </c>
      <c r="R253" s="162">
        <v>0</v>
      </c>
      <c r="S253" s="162">
        <v>0</v>
      </c>
    </row>
    <row r="254" s="150" customFormat="1" ht="15.95" customHeight="1" spans="1:19">
      <c r="A254" s="164"/>
      <c r="B254" s="176" t="s">
        <v>274</v>
      </c>
      <c r="C254" s="175" t="s">
        <v>251</v>
      </c>
      <c r="D254" s="162">
        <f t="shared" si="4"/>
        <v>12</v>
      </c>
      <c r="E254" s="162"/>
      <c r="F254" s="162"/>
      <c r="G254" s="162"/>
      <c r="H254" s="162"/>
      <c r="I254" s="162"/>
      <c r="J254" s="162"/>
      <c r="K254" s="162"/>
      <c r="L254" s="162"/>
      <c r="M254" s="162"/>
      <c r="N254" s="162"/>
      <c r="O254" s="162"/>
      <c r="P254" s="162">
        <f t="shared" si="5"/>
        <v>12</v>
      </c>
      <c r="Q254" s="177">
        <v>12</v>
      </c>
      <c r="R254" s="162"/>
      <c r="S254" s="162"/>
    </row>
    <row r="255" s="150" customFormat="1" ht="15.95" customHeight="1" spans="1:19">
      <c r="A255" s="164"/>
      <c r="B255" s="176" t="s">
        <v>264</v>
      </c>
      <c r="C255" s="175" t="s">
        <v>297</v>
      </c>
      <c r="D255" s="162">
        <f t="shared" si="4"/>
        <v>0.3</v>
      </c>
      <c r="E255" s="162"/>
      <c r="F255" s="162"/>
      <c r="G255" s="162"/>
      <c r="H255" s="162"/>
      <c r="I255" s="162"/>
      <c r="J255" s="162"/>
      <c r="K255" s="162"/>
      <c r="L255" s="162"/>
      <c r="M255" s="162"/>
      <c r="N255" s="162"/>
      <c r="O255" s="162"/>
      <c r="P255" s="162">
        <f t="shared" si="5"/>
        <v>0.3</v>
      </c>
      <c r="Q255" s="177">
        <v>0.3</v>
      </c>
      <c r="R255" s="162"/>
      <c r="S255" s="162"/>
    </row>
    <row r="256" s="150" customFormat="1" ht="15.95" customHeight="1" spans="1:19">
      <c r="A256" s="164"/>
      <c r="B256" s="176" t="s">
        <v>270</v>
      </c>
      <c r="C256" s="175" t="s">
        <v>288</v>
      </c>
      <c r="D256" s="162">
        <f t="shared" si="4"/>
        <v>21</v>
      </c>
      <c r="E256" s="162"/>
      <c r="F256" s="162"/>
      <c r="G256" s="162"/>
      <c r="H256" s="162"/>
      <c r="I256" s="162"/>
      <c r="J256" s="162"/>
      <c r="K256" s="162"/>
      <c r="L256" s="162"/>
      <c r="M256" s="162"/>
      <c r="N256" s="162"/>
      <c r="O256" s="162"/>
      <c r="P256" s="162">
        <f t="shared" si="5"/>
        <v>21</v>
      </c>
      <c r="Q256" s="177">
        <v>21</v>
      </c>
      <c r="R256" s="162"/>
      <c r="S256" s="162"/>
    </row>
    <row r="257" s="150" customFormat="1" ht="15.95" customHeight="1" spans="1:19">
      <c r="A257" s="163"/>
      <c r="B257" s="163"/>
      <c r="C257" s="163" t="s">
        <v>298</v>
      </c>
      <c r="D257" s="162">
        <f t="shared" si="4"/>
        <v>17221.52</v>
      </c>
      <c r="E257" s="162">
        <v>2221.52</v>
      </c>
      <c r="F257" s="162">
        <v>2221.52</v>
      </c>
      <c r="G257" s="162">
        <v>2221.52</v>
      </c>
      <c r="H257" s="162">
        <v>0</v>
      </c>
      <c r="I257" s="162">
        <v>0</v>
      </c>
      <c r="J257" s="162">
        <v>0</v>
      </c>
      <c r="K257" s="162">
        <v>0</v>
      </c>
      <c r="L257" s="162">
        <v>0</v>
      </c>
      <c r="M257" s="162">
        <v>0</v>
      </c>
      <c r="N257" s="162">
        <v>0</v>
      </c>
      <c r="O257" s="162">
        <v>0</v>
      </c>
      <c r="P257" s="162">
        <f t="shared" si="5"/>
        <v>15000</v>
      </c>
      <c r="Q257" s="162">
        <f>SUM(Q258,Q267,Q283)</f>
        <v>15000</v>
      </c>
      <c r="R257" s="162">
        <v>0</v>
      </c>
      <c r="S257" s="162">
        <v>0</v>
      </c>
    </row>
    <row r="258" s="150" customFormat="1" ht="15.95" customHeight="1" spans="1:19">
      <c r="A258" s="164" t="s">
        <v>220</v>
      </c>
      <c r="B258" s="163"/>
      <c r="C258" s="163" t="s">
        <v>221</v>
      </c>
      <c r="D258" s="162">
        <f t="shared" si="4"/>
        <v>6017</v>
      </c>
      <c r="E258" s="162">
        <v>2174.41</v>
      </c>
      <c r="F258" s="162">
        <v>2174.41</v>
      </c>
      <c r="G258" s="162">
        <v>2174.41</v>
      </c>
      <c r="H258" s="162">
        <v>0</v>
      </c>
      <c r="I258" s="162">
        <v>0</v>
      </c>
      <c r="J258" s="162">
        <v>0</v>
      </c>
      <c r="K258" s="162">
        <v>0</v>
      </c>
      <c r="L258" s="162">
        <v>0</v>
      </c>
      <c r="M258" s="162">
        <v>0</v>
      </c>
      <c r="N258" s="162">
        <v>0</v>
      </c>
      <c r="O258" s="162">
        <v>0</v>
      </c>
      <c r="P258" s="162">
        <f t="shared" si="5"/>
        <v>3842.59</v>
      </c>
      <c r="Q258" s="162">
        <f>SUM(Q259:Q266)</f>
        <v>3842.59</v>
      </c>
      <c r="R258" s="162">
        <v>0</v>
      </c>
      <c r="S258" s="162">
        <v>0</v>
      </c>
    </row>
    <row r="259" s="150" customFormat="1" ht="15.95" customHeight="1" spans="1:19">
      <c r="A259" s="164"/>
      <c r="B259" s="163" t="s">
        <v>150</v>
      </c>
      <c r="C259" s="163" t="s">
        <v>222</v>
      </c>
      <c r="D259" s="162">
        <f t="shared" si="4"/>
        <v>1800</v>
      </c>
      <c r="E259" s="162">
        <v>632</v>
      </c>
      <c r="F259" s="162">
        <v>632</v>
      </c>
      <c r="G259" s="162">
        <v>632</v>
      </c>
      <c r="H259" s="162">
        <v>0</v>
      </c>
      <c r="I259" s="162">
        <v>0</v>
      </c>
      <c r="J259" s="162">
        <v>0</v>
      </c>
      <c r="K259" s="162">
        <v>0</v>
      </c>
      <c r="L259" s="162">
        <v>0</v>
      </c>
      <c r="M259" s="162">
        <v>0</v>
      </c>
      <c r="N259" s="162">
        <v>0</v>
      </c>
      <c r="O259" s="162">
        <v>0</v>
      </c>
      <c r="P259" s="162">
        <f t="shared" si="5"/>
        <v>1168</v>
      </c>
      <c r="Q259" s="171">
        <v>1168</v>
      </c>
      <c r="R259" s="162">
        <v>0</v>
      </c>
      <c r="S259" s="162">
        <v>0</v>
      </c>
    </row>
    <row r="260" s="150" customFormat="1" ht="15.95" customHeight="1" spans="1:19">
      <c r="A260" s="164"/>
      <c r="B260" s="163" t="s">
        <v>155</v>
      </c>
      <c r="C260" s="163" t="s">
        <v>223</v>
      </c>
      <c r="D260" s="162">
        <f t="shared" si="4"/>
        <v>800</v>
      </c>
      <c r="E260" s="162">
        <v>290.84</v>
      </c>
      <c r="F260" s="162">
        <v>290.84</v>
      </c>
      <c r="G260" s="162">
        <v>290.84</v>
      </c>
      <c r="H260" s="162">
        <v>0</v>
      </c>
      <c r="I260" s="162">
        <v>0</v>
      </c>
      <c r="J260" s="162">
        <v>0</v>
      </c>
      <c r="K260" s="162">
        <v>0</v>
      </c>
      <c r="L260" s="162">
        <v>0</v>
      </c>
      <c r="M260" s="162">
        <v>0</v>
      </c>
      <c r="N260" s="162">
        <v>0</v>
      </c>
      <c r="O260" s="162">
        <v>0</v>
      </c>
      <c r="P260" s="162">
        <f t="shared" si="5"/>
        <v>509.16</v>
      </c>
      <c r="Q260" s="171">
        <v>509.16</v>
      </c>
      <c r="R260" s="162">
        <v>0</v>
      </c>
      <c r="S260" s="162">
        <v>0</v>
      </c>
    </row>
    <row r="261" s="150" customFormat="1" ht="15.95" customHeight="1" spans="1:19">
      <c r="A261" s="164"/>
      <c r="B261" s="163" t="s">
        <v>169</v>
      </c>
      <c r="C261" s="163" t="s">
        <v>224</v>
      </c>
      <c r="D261" s="162">
        <f t="shared" si="4"/>
        <v>2147</v>
      </c>
      <c r="E261" s="162">
        <v>687.57</v>
      </c>
      <c r="F261" s="162">
        <v>687.57</v>
      </c>
      <c r="G261" s="162">
        <v>687.57</v>
      </c>
      <c r="H261" s="162">
        <v>0</v>
      </c>
      <c r="I261" s="162">
        <v>0</v>
      </c>
      <c r="J261" s="162">
        <v>0</v>
      </c>
      <c r="K261" s="162">
        <v>0</v>
      </c>
      <c r="L261" s="162">
        <v>0</v>
      </c>
      <c r="M261" s="162">
        <v>0</v>
      </c>
      <c r="N261" s="162">
        <v>0</v>
      </c>
      <c r="O261" s="162">
        <v>0</v>
      </c>
      <c r="P261" s="162">
        <f t="shared" si="5"/>
        <v>1459.43</v>
      </c>
      <c r="Q261" s="171">
        <v>1459.43</v>
      </c>
      <c r="R261" s="162">
        <v>0</v>
      </c>
      <c r="S261" s="162">
        <v>0</v>
      </c>
    </row>
    <row r="262" s="150" customFormat="1" ht="15.95" customHeight="1" spans="1:19">
      <c r="A262" s="164"/>
      <c r="B262" s="163" t="s">
        <v>164</v>
      </c>
      <c r="C262" s="163" t="s">
        <v>225</v>
      </c>
      <c r="D262" s="162">
        <f t="shared" si="4"/>
        <v>552.33</v>
      </c>
      <c r="E262" s="162">
        <v>212.33</v>
      </c>
      <c r="F262" s="162">
        <v>212.33</v>
      </c>
      <c r="G262" s="162">
        <v>212.33</v>
      </c>
      <c r="H262" s="162">
        <v>0</v>
      </c>
      <c r="I262" s="162">
        <v>0</v>
      </c>
      <c r="J262" s="162">
        <v>0</v>
      </c>
      <c r="K262" s="162">
        <v>0</v>
      </c>
      <c r="L262" s="162">
        <v>0</v>
      </c>
      <c r="M262" s="162">
        <v>0</v>
      </c>
      <c r="N262" s="162">
        <v>0</v>
      </c>
      <c r="O262" s="162">
        <v>0</v>
      </c>
      <c r="P262" s="162">
        <f t="shared" si="5"/>
        <v>340</v>
      </c>
      <c r="Q262" s="171">
        <v>340</v>
      </c>
      <c r="R262" s="162">
        <v>0</v>
      </c>
      <c r="S262" s="162">
        <v>0</v>
      </c>
    </row>
    <row r="263" s="150" customFormat="1" ht="15.95" customHeight="1" spans="1:19">
      <c r="A263" s="164"/>
      <c r="B263" s="163" t="s">
        <v>122</v>
      </c>
      <c r="C263" s="163" t="s">
        <v>226</v>
      </c>
      <c r="D263" s="162">
        <f t="shared" si="4"/>
        <v>323.77</v>
      </c>
      <c r="E263" s="162">
        <v>119.43</v>
      </c>
      <c r="F263" s="162">
        <v>119.43</v>
      </c>
      <c r="G263" s="162">
        <v>119.43</v>
      </c>
      <c r="H263" s="162">
        <v>0</v>
      </c>
      <c r="I263" s="162">
        <v>0</v>
      </c>
      <c r="J263" s="162">
        <v>0</v>
      </c>
      <c r="K263" s="162">
        <v>0</v>
      </c>
      <c r="L263" s="162">
        <v>0</v>
      </c>
      <c r="M263" s="162">
        <v>0</v>
      </c>
      <c r="N263" s="162">
        <v>0</v>
      </c>
      <c r="O263" s="162">
        <v>0</v>
      </c>
      <c r="P263" s="162">
        <f t="shared" si="5"/>
        <v>204.34</v>
      </c>
      <c r="Q263" s="171">
        <v>204.34</v>
      </c>
      <c r="R263" s="162">
        <v>0</v>
      </c>
      <c r="S263" s="162">
        <v>0</v>
      </c>
    </row>
    <row r="264" s="150" customFormat="1" ht="15.95" customHeight="1" spans="1:19">
      <c r="A264" s="164"/>
      <c r="B264" s="169" t="s">
        <v>267</v>
      </c>
      <c r="C264" s="168" t="s">
        <v>268</v>
      </c>
      <c r="D264" s="162"/>
      <c r="E264" s="162"/>
      <c r="F264" s="162"/>
      <c r="G264" s="162"/>
      <c r="H264" s="162"/>
      <c r="I264" s="162"/>
      <c r="J264" s="162"/>
      <c r="K264" s="162"/>
      <c r="L264" s="162"/>
      <c r="M264" s="162"/>
      <c r="N264" s="162"/>
      <c r="O264" s="162"/>
      <c r="P264" s="162"/>
      <c r="Q264" s="171">
        <v>100</v>
      </c>
      <c r="R264" s="162"/>
      <c r="S264" s="162"/>
    </row>
    <row r="265" s="150" customFormat="1" ht="15.95" customHeight="1" spans="1:19">
      <c r="A265" s="164"/>
      <c r="B265" s="163" t="s">
        <v>124</v>
      </c>
      <c r="C265" s="163" t="s">
        <v>227</v>
      </c>
      <c r="D265" s="162">
        <f t="shared" si="4"/>
        <v>43.9</v>
      </c>
      <c r="E265" s="162">
        <v>23.9</v>
      </c>
      <c r="F265" s="162">
        <v>23.9</v>
      </c>
      <c r="G265" s="162">
        <v>23.9</v>
      </c>
      <c r="H265" s="162">
        <v>0</v>
      </c>
      <c r="I265" s="162">
        <v>0</v>
      </c>
      <c r="J265" s="162">
        <v>0</v>
      </c>
      <c r="K265" s="162">
        <v>0</v>
      </c>
      <c r="L265" s="162">
        <v>0</v>
      </c>
      <c r="M265" s="162">
        <v>0</v>
      </c>
      <c r="N265" s="162">
        <v>0</v>
      </c>
      <c r="O265" s="162">
        <v>0</v>
      </c>
      <c r="P265" s="162">
        <f t="shared" si="5"/>
        <v>20</v>
      </c>
      <c r="Q265" s="171">
        <v>20</v>
      </c>
      <c r="R265" s="162">
        <v>0</v>
      </c>
      <c r="S265" s="162">
        <v>0</v>
      </c>
    </row>
    <row r="266" s="150" customFormat="1" ht="15.95" customHeight="1" spans="1:19">
      <c r="A266" s="164"/>
      <c r="B266" s="163" t="s">
        <v>125</v>
      </c>
      <c r="C266" s="163" t="s">
        <v>228</v>
      </c>
      <c r="D266" s="162">
        <f t="shared" si="4"/>
        <v>250</v>
      </c>
      <c r="E266" s="162">
        <v>208.34</v>
      </c>
      <c r="F266" s="162">
        <v>208.34</v>
      </c>
      <c r="G266" s="162">
        <v>208.34</v>
      </c>
      <c r="H266" s="162">
        <v>0</v>
      </c>
      <c r="I266" s="162">
        <v>0</v>
      </c>
      <c r="J266" s="162">
        <v>0</v>
      </c>
      <c r="K266" s="162">
        <v>0</v>
      </c>
      <c r="L266" s="162">
        <v>0</v>
      </c>
      <c r="M266" s="162">
        <v>0</v>
      </c>
      <c r="N266" s="162">
        <v>0</v>
      </c>
      <c r="O266" s="162">
        <v>0</v>
      </c>
      <c r="P266" s="162">
        <f t="shared" si="5"/>
        <v>41.66</v>
      </c>
      <c r="Q266" s="171">
        <v>41.66</v>
      </c>
      <c r="R266" s="162">
        <v>0</v>
      </c>
      <c r="S266" s="162">
        <v>0</v>
      </c>
    </row>
    <row r="267" s="150" customFormat="1" ht="15.95" customHeight="1" spans="1:19">
      <c r="A267" s="164" t="s">
        <v>229</v>
      </c>
      <c r="B267" s="163"/>
      <c r="C267" s="163" t="s">
        <v>230</v>
      </c>
      <c r="D267" s="162">
        <f t="shared" si="4"/>
        <v>11155.78</v>
      </c>
      <c r="E267" s="162">
        <v>31.37</v>
      </c>
      <c r="F267" s="162">
        <v>31.37</v>
      </c>
      <c r="G267" s="162">
        <v>31.37</v>
      </c>
      <c r="H267" s="162">
        <v>0</v>
      </c>
      <c r="I267" s="162">
        <v>0</v>
      </c>
      <c r="J267" s="162">
        <v>0</v>
      </c>
      <c r="K267" s="162">
        <v>0</v>
      </c>
      <c r="L267" s="162">
        <v>0</v>
      </c>
      <c r="M267" s="162">
        <v>0</v>
      </c>
      <c r="N267" s="162">
        <v>0</v>
      </c>
      <c r="O267" s="162">
        <v>0</v>
      </c>
      <c r="P267" s="162">
        <f t="shared" si="5"/>
        <v>11124.41</v>
      </c>
      <c r="Q267" s="162">
        <f>SUM(Q268:Q282)</f>
        <v>11124.41</v>
      </c>
      <c r="R267" s="162">
        <v>0</v>
      </c>
      <c r="S267" s="162">
        <v>0</v>
      </c>
    </row>
    <row r="268" s="150" customFormat="1" ht="15.95" customHeight="1" spans="1:19">
      <c r="A268" s="164"/>
      <c r="B268" s="169" t="s">
        <v>272</v>
      </c>
      <c r="C268" s="163" t="s">
        <v>231</v>
      </c>
      <c r="D268" s="162">
        <f t="shared" si="4"/>
        <v>105</v>
      </c>
      <c r="E268" s="162"/>
      <c r="F268" s="162"/>
      <c r="G268" s="162"/>
      <c r="H268" s="162"/>
      <c r="I268" s="162"/>
      <c r="J268" s="162"/>
      <c r="K268" s="162"/>
      <c r="L268" s="162"/>
      <c r="M268" s="162"/>
      <c r="N268" s="162"/>
      <c r="O268" s="162"/>
      <c r="P268" s="162">
        <f t="shared" si="5"/>
        <v>105</v>
      </c>
      <c r="Q268" s="171">
        <v>105</v>
      </c>
      <c r="R268" s="162"/>
      <c r="S268" s="162"/>
    </row>
    <row r="269" s="150" customFormat="1" ht="15.95" customHeight="1" spans="1:19">
      <c r="A269" s="164"/>
      <c r="B269" s="169" t="s">
        <v>263</v>
      </c>
      <c r="C269" s="163" t="s">
        <v>256</v>
      </c>
      <c r="D269" s="162">
        <f t="shared" si="4"/>
        <v>30</v>
      </c>
      <c r="E269" s="162"/>
      <c r="F269" s="162"/>
      <c r="G269" s="162"/>
      <c r="H269" s="162"/>
      <c r="I269" s="162"/>
      <c r="J269" s="162"/>
      <c r="K269" s="162"/>
      <c r="L269" s="162"/>
      <c r="M269" s="162"/>
      <c r="N269" s="162"/>
      <c r="O269" s="162"/>
      <c r="P269" s="162">
        <f t="shared" si="5"/>
        <v>30</v>
      </c>
      <c r="Q269" s="171">
        <v>30</v>
      </c>
      <c r="R269" s="162"/>
      <c r="S269" s="162"/>
    </row>
    <row r="270" s="150" customFormat="1" ht="15.95" customHeight="1" spans="1:19">
      <c r="A270" s="164"/>
      <c r="B270" s="169" t="s">
        <v>264</v>
      </c>
      <c r="C270" s="163" t="s">
        <v>234</v>
      </c>
      <c r="D270" s="162">
        <f t="shared" si="4"/>
        <v>50</v>
      </c>
      <c r="E270" s="162"/>
      <c r="F270" s="162"/>
      <c r="G270" s="162"/>
      <c r="H270" s="162"/>
      <c r="I270" s="162"/>
      <c r="J270" s="162"/>
      <c r="K270" s="162"/>
      <c r="L270" s="162"/>
      <c r="M270" s="162"/>
      <c r="N270" s="162"/>
      <c r="O270" s="162"/>
      <c r="P270" s="162">
        <f t="shared" si="5"/>
        <v>50</v>
      </c>
      <c r="Q270" s="171">
        <v>50</v>
      </c>
      <c r="R270" s="162"/>
      <c r="S270" s="162"/>
    </row>
    <row r="271" s="150" customFormat="1" ht="15.95" customHeight="1" spans="1:19">
      <c r="A271" s="164"/>
      <c r="B271" s="169" t="s">
        <v>267</v>
      </c>
      <c r="C271" s="163" t="s">
        <v>236</v>
      </c>
      <c r="D271" s="162">
        <f t="shared" si="4"/>
        <v>25</v>
      </c>
      <c r="E271" s="162"/>
      <c r="F271" s="162"/>
      <c r="G271" s="162"/>
      <c r="H271" s="162"/>
      <c r="I271" s="162"/>
      <c r="J271" s="162"/>
      <c r="K271" s="162"/>
      <c r="L271" s="162"/>
      <c r="M271" s="162"/>
      <c r="N271" s="162"/>
      <c r="O271" s="162"/>
      <c r="P271" s="162">
        <f t="shared" si="5"/>
        <v>25</v>
      </c>
      <c r="Q271" s="171">
        <v>25</v>
      </c>
      <c r="R271" s="162"/>
      <c r="S271" s="162"/>
    </row>
    <row r="272" s="150" customFormat="1" ht="15.95" customHeight="1" spans="1:19">
      <c r="A272" s="164"/>
      <c r="B272" s="169" t="s">
        <v>277</v>
      </c>
      <c r="C272" s="163" t="s">
        <v>239</v>
      </c>
      <c r="D272" s="162">
        <f t="shared" si="4"/>
        <v>50</v>
      </c>
      <c r="E272" s="162"/>
      <c r="F272" s="162"/>
      <c r="G272" s="162"/>
      <c r="H272" s="162"/>
      <c r="I272" s="162"/>
      <c r="J272" s="162"/>
      <c r="K272" s="162"/>
      <c r="L272" s="162"/>
      <c r="M272" s="162"/>
      <c r="N272" s="162"/>
      <c r="O272" s="162"/>
      <c r="P272" s="162">
        <f t="shared" si="5"/>
        <v>50</v>
      </c>
      <c r="Q272" s="171">
        <v>50</v>
      </c>
      <c r="R272" s="162"/>
      <c r="S272" s="162"/>
    </row>
    <row r="273" s="150" customFormat="1" ht="15.95" customHeight="1" spans="1:19">
      <c r="A273" s="164"/>
      <c r="B273" s="169" t="s">
        <v>278</v>
      </c>
      <c r="C273" s="163" t="s">
        <v>240</v>
      </c>
      <c r="D273" s="162">
        <f t="shared" si="4"/>
        <v>8</v>
      </c>
      <c r="E273" s="162"/>
      <c r="F273" s="162"/>
      <c r="G273" s="162"/>
      <c r="H273" s="162"/>
      <c r="I273" s="162"/>
      <c r="J273" s="162"/>
      <c r="K273" s="162"/>
      <c r="L273" s="162"/>
      <c r="M273" s="162"/>
      <c r="N273" s="162"/>
      <c r="O273" s="162"/>
      <c r="P273" s="162">
        <f t="shared" si="5"/>
        <v>8</v>
      </c>
      <c r="Q273" s="171">
        <v>8</v>
      </c>
      <c r="R273" s="162"/>
      <c r="S273" s="162"/>
    </row>
    <row r="274" s="150" customFormat="1" ht="15.95" customHeight="1" spans="1:19">
      <c r="A274" s="164"/>
      <c r="B274" s="169" t="s">
        <v>279</v>
      </c>
      <c r="C274" s="163" t="s">
        <v>261</v>
      </c>
      <c r="D274" s="162">
        <f t="shared" si="4"/>
        <v>8000</v>
      </c>
      <c r="E274" s="162"/>
      <c r="F274" s="162"/>
      <c r="G274" s="162"/>
      <c r="H274" s="162"/>
      <c r="I274" s="162"/>
      <c r="J274" s="162"/>
      <c r="K274" s="162"/>
      <c r="L274" s="162"/>
      <c r="M274" s="162"/>
      <c r="N274" s="162"/>
      <c r="O274" s="162"/>
      <c r="P274" s="162">
        <f t="shared" si="5"/>
        <v>8000</v>
      </c>
      <c r="Q274" s="171">
        <v>8000</v>
      </c>
      <c r="R274" s="162"/>
      <c r="S274" s="162"/>
    </row>
    <row r="275" s="150" customFormat="1" ht="15.95" customHeight="1" spans="1:19">
      <c r="A275" s="164"/>
      <c r="B275" s="169" t="s">
        <v>280</v>
      </c>
      <c r="C275" s="163" t="s">
        <v>241</v>
      </c>
      <c r="D275" s="162">
        <f t="shared" si="4"/>
        <v>250</v>
      </c>
      <c r="E275" s="162"/>
      <c r="F275" s="162"/>
      <c r="G275" s="162"/>
      <c r="H275" s="162"/>
      <c r="I275" s="162"/>
      <c r="J275" s="162"/>
      <c r="K275" s="162"/>
      <c r="L275" s="162"/>
      <c r="M275" s="162"/>
      <c r="N275" s="162"/>
      <c r="O275" s="162"/>
      <c r="P275" s="162">
        <f t="shared" si="5"/>
        <v>250</v>
      </c>
      <c r="Q275" s="171">
        <v>250</v>
      </c>
      <c r="R275" s="162"/>
      <c r="S275" s="162"/>
    </row>
    <row r="276" s="150" customFormat="1" ht="15.95" customHeight="1" spans="1:19">
      <c r="A276" s="164"/>
      <c r="B276" s="169" t="s">
        <v>281</v>
      </c>
      <c r="C276" s="163" t="s">
        <v>259</v>
      </c>
      <c r="D276" s="162">
        <f t="shared" si="4"/>
        <v>300</v>
      </c>
      <c r="E276" s="162"/>
      <c r="F276" s="162"/>
      <c r="G276" s="162"/>
      <c r="H276" s="162"/>
      <c r="I276" s="162"/>
      <c r="J276" s="162"/>
      <c r="K276" s="162"/>
      <c r="L276" s="162"/>
      <c r="M276" s="162"/>
      <c r="N276" s="162"/>
      <c r="O276" s="162"/>
      <c r="P276" s="162">
        <f t="shared" si="5"/>
        <v>300</v>
      </c>
      <c r="Q276" s="171">
        <v>300</v>
      </c>
      <c r="R276" s="162"/>
      <c r="S276" s="162"/>
    </row>
    <row r="277" s="150" customFormat="1" ht="15.95" customHeight="1" spans="1:19">
      <c r="A277" s="164"/>
      <c r="B277" s="163" t="s">
        <v>140</v>
      </c>
      <c r="C277" s="163" t="s">
        <v>242</v>
      </c>
      <c r="D277" s="162">
        <f>SUM(E277,P277)</f>
        <v>276.54</v>
      </c>
      <c r="E277" s="162">
        <v>26.54</v>
      </c>
      <c r="F277" s="162">
        <v>26.54</v>
      </c>
      <c r="G277" s="162">
        <v>26.54</v>
      </c>
      <c r="H277" s="162">
        <v>0</v>
      </c>
      <c r="I277" s="162">
        <v>0</v>
      </c>
      <c r="J277" s="162">
        <v>0</v>
      </c>
      <c r="K277" s="162">
        <v>0</v>
      </c>
      <c r="L277" s="162">
        <v>0</v>
      </c>
      <c r="M277" s="162">
        <v>0</v>
      </c>
      <c r="N277" s="162">
        <v>0</v>
      </c>
      <c r="O277" s="162">
        <v>0</v>
      </c>
      <c r="P277" s="162">
        <f t="shared" si="5"/>
        <v>250</v>
      </c>
      <c r="Q277" s="171">
        <v>250</v>
      </c>
      <c r="R277" s="162">
        <v>0</v>
      </c>
      <c r="S277" s="162">
        <v>0</v>
      </c>
    </row>
    <row r="278" s="150" customFormat="1" ht="15.95" customHeight="1" spans="1:19">
      <c r="A278" s="164"/>
      <c r="B278" s="169" t="s">
        <v>295</v>
      </c>
      <c r="C278" s="163" t="s">
        <v>296</v>
      </c>
      <c r="D278" s="162">
        <f t="shared" ref="D278:D282" si="6">SUM(E278,P278)</f>
        <v>10</v>
      </c>
      <c r="E278" s="162"/>
      <c r="F278" s="162"/>
      <c r="G278" s="162"/>
      <c r="H278" s="162"/>
      <c r="I278" s="162"/>
      <c r="J278" s="162"/>
      <c r="K278" s="162"/>
      <c r="L278" s="162"/>
      <c r="M278" s="162"/>
      <c r="N278" s="162"/>
      <c r="O278" s="162"/>
      <c r="P278" s="162">
        <f t="shared" si="5"/>
        <v>10</v>
      </c>
      <c r="Q278" s="171">
        <v>10</v>
      </c>
      <c r="R278" s="162"/>
      <c r="S278" s="162"/>
    </row>
    <row r="279" s="150" customFormat="1" ht="15.95" customHeight="1" spans="1:19">
      <c r="A279" s="164"/>
      <c r="B279" s="169" t="s">
        <v>284</v>
      </c>
      <c r="C279" s="163" t="s">
        <v>244</v>
      </c>
      <c r="D279" s="162">
        <f t="shared" si="6"/>
        <v>20</v>
      </c>
      <c r="E279" s="162"/>
      <c r="F279" s="162"/>
      <c r="G279" s="162"/>
      <c r="H279" s="162"/>
      <c r="I279" s="162"/>
      <c r="J279" s="162"/>
      <c r="K279" s="162"/>
      <c r="L279" s="162"/>
      <c r="M279" s="162"/>
      <c r="N279" s="162"/>
      <c r="O279" s="162"/>
      <c r="P279" s="162">
        <f t="shared" si="5"/>
        <v>20</v>
      </c>
      <c r="Q279" s="171">
        <v>20</v>
      </c>
      <c r="R279" s="162"/>
      <c r="S279" s="162"/>
    </row>
    <row r="280" s="150" customFormat="1" ht="15.95" customHeight="1" spans="1:19">
      <c r="A280" s="164"/>
      <c r="B280" s="169" t="s">
        <v>285</v>
      </c>
      <c r="C280" s="163" t="s">
        <v>246</v>
      </c>
      <c r="D280" s="162">
        <f t="shared" si="6"/>
        <v>2.88</v>
      </c>
      <c r="E280" s="162"/>
      <c r="F280" s="162"/>
      <c r="G280" s="162"/>
      <c r="H280" s="162"/>
      <c r="I280" s="162"/>
      <c r="J280" s="162"/>
      <c r="K280" s="162"/>
      <c r="L280" s="162"/>
      <c r="M280" s="162"/>
      <c r="N280" s="162"/>
      <c r="O280" s="162"/>
      <c r="P280" s="162">
        <f t="shared" si="5"/>
        <v>2.88</v>
      </c>
      <c r="Q280" s="171">
        <v>2.88</v>
      </c>
      <c r="R280" s="162"/>
      <c r="S280" s="162"/>
    </row>
    <row r="281" s="150" customFormat="1" ht="15.95" customHeight="1" spans="1:19">
      <c r="A281" s="164"/>
      <c r="B281" s="169" t="s">
        <v>286</v>
      </c>
      <c r="C281" s="163" t="s">
        <v>287</v>
      </c>
      <c r="D281" s="162">
        <f t="shared" si="6"/>
        <v>20</v>
      </c>
      <c r="E281" s="162"/>
      <c r="F281" s="162"/>
      <c r="G281" s="162"/>
      <c r="H281" s="162"/>
      <c r="I281" s="162"/>
      <c r="J281" s="162"/>
      <c r="K281" s="162"/>
      <c r="L281" s="162"/>
      <c r="M281" s="162"/>
      <c r="N281" s="162"/>
      <c r="O281" s="162"/>
      <c r="P281" s="162">
        <f t="shared" si="5"/>
        <v>20</v>
      </c>
      <c r="Q281" s="171">
        <v>20</v>
      </c>
      <c r="R281" s="162"/>
      <c r="S281" s="162"/>
    </row>
    <row r="282" s="150" customFormat="1" ht="15.95" customHeight="1" spans="1:19">
      <c r="A282" s="164"/>
      <c r="B282" s="163" t="s">
        <v>153</v>
      </c>
      <c r="C282" s="163" t="s">
        <v>247</v>
      </c>
      <c r="D282" s="162">
        <f t="shared" si="6"/>
        <v>2008.36</v>
      </c>
      <c r="E282" s="162">
        <v>4.83</v>
      </c>
      <c r="F282" s="162">
        <v>4.83</v>
      </c>
      <c r="G282" s="162">
        <v>4.83</v>
      </c>
      <c r="H282" s="162">
        <v>0</v>
      </c>
      <c r="I282" s="162">
        <v>0</v>
      </c>
      <c r="J282" s="162">
        <v>0</v>
      </c>
      <c r="K282" s="162">
        <v>0</v>
      </c>
      <c r="L282" s="162">
        <v>0</v>
      </c>
      <c r="M282" s="162">
        <v>0</v>
      </c>
      <c r="N282" s="162">
        <v>0</v>
      </c>
      <c r="O282" s="162">
        <v>0</v>
      </c>
      <c r="P282" s="162">
        <f t="shared" si="5"/>
        <v>2003.53</v>
      </c>
      <c r="Q282" s="171">
        <v>2003.53</v>
      </c>
      <c r="R282" s="162">
        <v>0</v>
      </c>
      <c r="S282" s="162">
        <v>0</v>
      </c>
    </row>
    <row r="283" s="150" customFormat="1" ht="15.95" customHeight="1" spans="1:19">
      <c r="A283" s="164" t="s">
        <v>248</v>
      </c>
      <c r="B283" s="163"/>
      <c r="C283" s="163" t="s">
        <v>249</v>
      </c>
      <c r="D283" s="162">
        <f t="shared" si="4"/>
        <v>48.74</v>
      </c>
      <c r="E283" s="162">
        <v>15.74</v>
      </c>
      <c r="F283" s="162">
        <v>15.74</v>
      </c>
      <c r="G283" s="162">
        <v>15.74</v>
      </c>
      <c r="H283" s="162">
        <v>0</v>
      </c>
      <c r="I283" s="162">
        <v>0</v>
      </c>
      <c r="J283" s="162">
        <v>0</v>
      </c>
      <c r="K283" s="162">
        <v>0</v>
      </c>
      <c r="L283" s="162">
        <v>0</v>
      </c>
      <c r="M283" s="162">
        <v>0</v>
      </c>
      <c r="N283" s="162">
        <v>0</v>
      </c>
      <c r="O283" s="162">
        <v>0</v>
      </c>
      <c r="P283" s="162">
        <f t="shared" si="5"/>
        <v>33</v>
      </c>
      <c r="Q283" s="162">
        <f>SUM(Q284:Q285)</f>
        <v>33</v>
      </c>
      <c r="R283" s="162">
        <v>0</v>
      </c>
      <c r="S283" s="162">
        <v>0</v>
      </c>
    </row>
    <row r="284" s="150" customFormat="1" ht="15.95" customHeight="1" spans="1:19">
      <c r="A284" s="164"/>
      <c r="B284" s="163" t="s">
        <v>150</v>
      </c>
      <c r="C284" s="163" t="s">
        <v>250</v>
      </c>
      <c r="D284" s="162">
        <f t="shared" si="4"/>
        <v>16.34</v>
      </c>
      <c r="E284" s="162">
        <v>15.34</v>
      </c>
      <c r="F284" s="162">
        <v>15.34</v>
      </c>
      <c r="G284" s="162">
        <v>15.34</v>
      </c>
      <c r="H284" s="162">
        <v>0</v>
      </c>
      <c r="I284" s="162">
        <v>0</v>
      </c>
      <c r="J284" s="162">
        <v>0</v>
      </c>
      <c r="K284" s="162">
        <v>0</v>
      </c>
      <c r="L284" s="162">
        <v>0</v>
      </c>
      <c r="M284" s="162">
        <v>0</v>
      </c>
      <c r="N284" s="162">
        <v>0</v>
      </c>
      <c r="O284" s="162">
        <v>0</v>
      </c>
      <c r="P284" s="162">
        <f t="shared" si="5"/>
        <v>1</v>
      </c>
      <c r="Q284" s="171">
        <v>1</v>
      </c>
      <c r="R284" s="162">
        <v>0</v>
      </c>
      <c r="S284" s="162">
        <v>0</v>
      </c>
    </row>
    <row r="285" s="150" customFormat="1" ht="15.95" customHeight="1" spans="1:19">
      <c r="A285" s="164"/>
      <c r="B285" s="169" t="s">
        <v>263</v>
      </c>
      <c r="C285" s="168" t="s">
        <v>299</v>
      </c>
      <c r="D285" s="162">
        <f t="shared" si="4"/>
        <v>32</v>
      </c>
      <c r="E285" s="162"/>
      <c r="F285" s="162"/>
      <c r="G285" s="162"/>
      <c r="H285" s="162"/>
      <c r="I285" s="162"/>
      <c r="J285" s="162"/>
      <c r="K285" s="162"/>
      <c r="L285" s="162"/>
      <c r="M285" s="162"/>
      <c r="N285" s="162"/>
      <c r="O285" s="162"/>
      <c r="P285" s="162">
        <f t="shared" si="5"/>
        <v>32</v>
      </c>
      <c r="Q285" s="171">
        <v>32</v>
      </c>
      <c r="R285" s="162"/>
      <c r="S285" s="162"/>
    </row>
    <row r="286" s="150" customFormat="1" ht="15.95" customHeight="1" spans="1:19">
      <c r="A286" s="164"/>
      <c r="B286" s="163" t="s">
        <v>166</v>
      </c>
      <c r="C286" s="163" t="s">
        <v>252</v>
      </c>
      <c r="D286" s="162">
        <f t="shared" si="4"/>
        <v>0.4</v>
      </c>
      <c r="E286" s="162">
        <v>0.4</v>
      </c>
      <c r="F286" s="162">
        <v>0.4</v>
      </c>
      <c r="G286" s="162">
        <v>0.4</v>
      </c>
      <c r="H286" s="162">
        <v>0</v>
      </c>
      <c r="I286" s="162">
        <v>0</v>
      </c>
      <c r="J286" s="162">
        <v>0</v>
      </c>
      <c r="K286" s="162">
        <v>0</v>
      </c>
      <c r="L286" s="162">
        <v>0</v>
      </c>
      <c r="M286" s="162">
        <v>0</v>
      </c>
      <c r="N286" s="162">
        <v>0</v>
      </c>
      <c r="O286" s="162">
        <v>0</v>
      </c>
      <c r="P286" s="162">
        <f t="shared" si="5"/>
        <v>0</v>
      </c>
      <c r="Q286" s="162">
        <v>0</v>
      </c>
      <c r="R286" s="162">
        <v>0</v>
      </c>
      <c r="S286" s="162">
        <v>0</v>
      </c>
    </row>
    <row r="287" s="150" customFormat="1" ht="15.95" customHeight="1" spans="1:19">
      <c r="A287" s="163"/>
      <c r="B287" s="163"/>
      <c r="C287" s="163" t="s">
        <v>300</v>
      </c>
      <c r="D287" s="162">
        <f t="shared" si="4"/>
        <v>199.98</v>
      </c>
      <c r="E287" s="162">
        <v>199.98</v>
      </c>
      <c r="F287" s="162">
        <v>199.98</v>
      </c>
      <c r="G287" s="162">
        <v>199.98</v>
      </c>
      <c r="H287" s="162">
        <v>0</v>
      </c>
      <c r="I287" s="162">
        <v>0</v>
      </c>
      <c r="J287" s="162">
        <v>0</v>
      </c>
      <c r="K287" s="162">
        <v>0</v>
      </c>
      <c r="L287" s="162">
        <v>0</v>
      </c>
      <c r="M287" s="162">
        <v>0</v>
      </c>
      <c r="N287" s="162">
        <v>0</v>
      </c>
      <c r="O287" s="162">
        <v>0</v>
      </c>
      <c r="P287" s="162">
        <f t="shared" si="5"/>
        <v>0</v>
      </c>
      <c r="Q287" s="162">
        <v>0</v>
      </c>
      <c r="R287" s="162">
        <v>0</v>
      </c>
      <c r="S287" s="162">
        <v>0</v>
      </c>
    </row>
    <row r="288" s="150" customFormat="1" ht="15.95" customHeight="1" spans="1:19">
      <c r="A288" s="164" t="s">
        <v>220</v>
      </c>
      <c r="B288" s="163"/>
      <c r="C288" s="163" t="s">
        <v>221</v>
      </c>
      <c r="D288" s="162">
        <f t="shared" si="4"/>
        <v>184.25</v>
      </c>
      <c r="E288" s="162">
        <v>184.25</v>
      </c>
      <c r="F288" s="162">
        <v>184.25</v>
      </c>
      <c r="G288" s="162">
        <v>184.25</v>
      </c>
      <c r="H288" s="162">
        <v>0</v>
      </c>
      <c r="I288" s="162">
        <v>0</v>
      </c>
      <c r="J288" s="162">
        <v>0</v>
      </c>
      <c r="K288" s="162">
        <v>0</v>
      </c>
      <c r="L288" s="162">
        <v>0</v>
      </c>
      <c r="M288" s="162">
        <v>0</v>
      </c>
      <c r="N288" s="162">
        <v>0</v>
      </c>
      <c r="O288" s="162">
        <v>0</v>
      </c>
      <c r="P288" s="162">
        <f t="shared" si="5"/>
        <v>0</v>
      </c>
      <c r="Q288" s="162">
        <v>0</v>
      </c>
      <c r="R288" s="162">
        <v>0</v>
      </c>
      <c r="S288" s="162">
        <v>0</v>
      </c>
    </row>
    <row r="289" s="150" customFormat="1" ht="15.95" customHeight="1" spans="1:19">
      <c r="A289" s="164"/>
      <c r="B289" s="163" t="s">
        <v>150</v>
      </c>
      <c r="C289" s="163" t="s">
        <v>222</v>
      </c>
      <c r="D289" s="162">
        <f t="shared" si="4"/>
        <v>53.22</v>
      </c>
      <c r="E289" s="162">
        <v>53.22</v>
      </c>
      <c r="F289" s="162">
        <v>53.22</v>
      </c>
      <c r="G289" s="162">
        <v>53.22</v>
      </c>
      <c r="H289" s="162">
        <v>0</v>
      </c>
      <c r="I289" s="162">
        <v>0</v>
      </c>
      <c r="J289" s="162">
        <v>0</v>
      </c>
      <c r="K289" s="162">
        <v>0</v>
      </c>
      <c r="L289" s="162">
        <v>0</v>
      </c>
      <c r="M289" s="162">
        <v>0</v>
      </c>
      <c r="N289" s="162">
        <v>0</v>
      </c>
      <c r="O289" s="162">
        <v>0</v>
      </c>
      <c r="P289" s="162">
        <f t="shared" si="5"/>
        <v>0</v>
      </c>
      <c r="Q289" s="162">
        <v>0</v>
      </c>
      <c r="R289" s="162">
        <v>0</v>
      </c>
      <c r="S289" s="162">
        <v>0</v>
      </c>
    </row>
    <row r="290" s="150" customFormat="1" ht="15.95" customHeight="1" spans="1:19">
      <c r="A290" s="164"/>
      <c r="B290" s="163" t="s">
        <v>155</v>
      </c>
      <c r="C290" s="163" t="s">
        <v>223</v>
      </c>
      <c r="D290" s="162">
        <f t="shared" si="4"/>
        <v>24.89</v>
      </c>
      <c r="E290" s="162">
        <v>24.89</v>
      </c>
      <c r="F290" s="162">
        <v>24.89</v>
      </c>
      <c r="G290" s="162">
        <v>24.89</v>
      </c>
      <c r="H290" s="162">
        <v>0</v>
      </c>
      <c r="I290" s="162">
        <v>0</v>
      </c>
      <c r="J290" s="162">
        <v>0</v>
      </c>
      <c r="K290" s="162">
        <v>0</v>
      </c>
      <c r="L290" s="162">
        <v>0</v>
      </c>
      <c r="M290" s="162">
        <v>0</v>
      </c>
      <c r="N290" s="162">
        <v>0</v>
      </c>
      <c r="O290" s="162">
        <v>0</v>
      </c>
      <c r="P290" s="162">
        <f t="shared" si="5"/>
        <v>0</v>
      </c>
      <c r="Q290" s="162">
        <v>0</v>
      </c>
      <c r="R290" s="162">
        <v>0</v>
      </c>
      <c r="S290" s="162">
        <v>0</v>
      </c>
    </row>
    <row r="291" s="150" customFormat="1" ht="15.95" customHeight="1" spans="1:19">
      <c r="A291" s="164"/>
      <c r="B291" s="163" t="s">
        <v>169</v>
      </c>
      <c r="C291" s="163" t="s">
        <v>224</v>
      </c>
      <c r="D291" s="162">
        <f t="shared" si="4"/>
        <v>62.12</v>
      </c>
      <c r="E291" s="162">
        <v>62.12</v>
      </c>
      <c r="F291" s="162">
        <v>62.12</v>
      </c>
      <c r="G291" s="162">
        <v>62.12</v>
      </c>
      <c r="H291" s="162">
        <v>0</v>
      </c>
      <c r="I291" s="162">
        <v>0</v>
      </c>
      <c r="J291" s="162">
        <v>0</v>
      </c>
      <c r="K291" s="162">
        <v>0</v>
      </c>
      <c r="L291" s="162">
        <v>0</v>
      </c>
      <c r="M291" s="162">
        <v>0</v>
      </c>
      <c r="N291" s="162">
        <v>0</v>
      </c>
      <c r="O291" s="162">
        <v>0</v>
      </c>
      <c r="P291" s="162">
        <f t="shared" si="5"/>
        <v>0</v>
      </c>
      <c r="Q291" s="162">
        <v>0</v>
      </c>
      <c r="R291" s="162">
        <v>0</v>
      </c>
      <c r="S291" s="162">
        <v>0</v>
      </c>
    </row>
    <row r="292" s="150" customFormat="1" ht="15.95" customHeight="1" spans="1:19">
      <c r="A292" s="164"/>
      <c r="B292" s="163" t="s">
        <v>164</v>
      </c>
      <c r="C292" s="163" t="s">
        <v>225</v>
      </c>
      <c r="D292" s="162">
        <f t="shared" si="4"/>
        <v>18.14</v>
      </c>
      <c r="E292" s="162">
        <v>18.14</v>
      </c>
      <c r="F292" s="162">
        <v>18.14</v>
      </c>
      <c r="G292" s="162">
        <v>18.14</v>
      </c>
      <c r="H292" s="162">
        <v>0</v>
      </c>
      <c r="I292" s="162">
        <v>0</v>
      </c>
      <c r="J292" s="162">
        <v>0</v>
      </c>
      <c r="K292" s="162">
        <v>0</v>
      </c>
      <c r="L292" s="162">
        <v>0</v>
      </c>
      <c r="M292" s="162">
        <v>0</v>
      </c>
      <c r="N292" s="162">
        <v>0</v>
      </c>
      <c r="O292" s="162">
        <v>0</v>
      </c>
      <c r="P292" s="162">
        <f t="shared" si="5"/>
        <v>0</v>
      </c>
      <c r="Q292" s="162">
        <v>0</v>
      </c>
      <c r="R292" s="162">
        <v>0</v>
      </c>
      <c r="S292" s="162">
        <v>0</v>
      </c>
    </row>
    <row r="293" s="150" customFormat="1" ht="15.95" customHeight="1" spans="1:19">
      <c r="A293" s="164"/>
      <c r="B293" s="163" t="s">
        <v>122</v>
      </c>
      <c r="C293" s="163" t="s">
        <v>226</v>
      </c>
      <c r="D293" s="162">
        <f t="shared" si="4"/>
        <v>10.2</v>
      </c>
      <c r="E293" s="162">
        <v>10.2</v>
      </c>
      <c r="F293" s="162">
        <v>10.2</v>
      </c>
      <c r="G293" s="162">
        <v>10.2</v>
      </c>
      <c r="H293" s="162">
        <v>0</v>
      </c>
      <c r="I293" s="162">
        <v>0</v>
      </c>
      <c r="J293" s="162">
        <v>0</v>
      </c>
      <c r="K293" s="162">
        <v>0</v>
      </c>
      <c r="L293" s="162">
        <v>0</v>
      </c>
      <c r="M293" s="162">
        <v>0</v>
      </c>
      <c r="N293" s="162">
        <v>0</v>
      </c>
      <c r="O293" s="162">
        <v>0</v>
      </c>
      <c r="P293" s="162">
        <f t="shared" si="5"/>
        <v>0</v>
      </c>
      <c r="Q293" s="162">
        <v>0</v>
      </c>
      <c r="R293" s="162">
        <v>0</v>
      </c>
      <c r="S293" s="162">
        <v>0</v>
      </c>
    </row>
    <row r="294" s="150" customFormat="1" ht="15.95" customHeight="1" spans="1:19">
      <c r="A294" s="164"/>
      <c r="B294" s="163" t="s">
        <v>124</v>
      </c>
      <c r="C294" s="163" t="s">
        <v>227</v>
      </c>
      <c r="D294" s="162">
        <f t="shared" si="4"/>
        <v>2.09</v>
      </c>
      <c r="E294" s="162">
        <v>2.09</v>
      </c>
      <c r="F294" s="162">
        <v>2.09</v>
      </c>
      <c r="G294" s="162">
        <v>2.09</v>
      </c>
      <c r="H294" s="162">
        <v>0</v>
      </c>
      <c r="I294" s="162">
        <v>0</v>
      </c>
      <c r="J294" s="162">
        <v>0</v>
      </c>
      <c r="K294" s="162">
        <v>0</v>
      </c>
      <c r="L294" s="162">
        <v>0</v>
      </c>
      <c r="M294" s="162">
        <v>0</v>
      </c>
      <c r="N294" s="162">
        <v>0</v>
      </c>
      <c r="O294" s="162">
        <v>0</v>
      </c>
      <c r="P294" s="162">
        <f t="shared" si="5"/>
        <v>0</v>
      </c>
      <c r="Q294" s="162">
        <v>0</v>
      </c>
      <c r="R294" s="162">
        <v>0</v>
      </c>
      <c r="S294" s="162">
        <v>0</v>
      </c>
    </row>
    <row r="295" s="150" customFormat="1" ht="15.95" customHeight="1" spans="1:19">
      <c r="A295" s="164"/>
      <c r="B295" s="163" t="s">
        <v>125</v>
      </c>
      <c r="C295" s="163" t="s">
        <v>228</v>
      </c>
      <c r="D295" s="162">
        <f t="shared" si="4"/>
        <v>13.59</v>
      </c>
      <c r="E295" s="162">
        <v>13.59</v>
      </c>
      <c r="F295" s="162">
        <v>13.59</v>
      </c>
      <c r="G295" s="162">
        <v>13.59</v>
      </c>
      <c r="H295" s="162">
        <v>0</v>
      </c>
      <c r="I295" s="162">
        <v>0</v>
      </c>
      <c r="J295" s="162">
        <v>0</v>
      </c>
      <c r="K295" s="162">
        <v>0</v>
      </c>
      <c r="L295" s="162">
        <v>0</v>
      </c>
      <c r="M295" s="162">
        <v>0</v>
      </c>
      <c r="N295" s="162">
        <v>0</v>
      </c>
      <c r="O295" s="162">
        <v>0</v>
      </c>
      <c r="P295" s="162">
        <f t="shared" si="5"/>
        <v>0</v>
      </c>
      <c r="Q295" s="162">
        <v>0</v>
      </c>
      <c r="R295" s="162">
        <v>0</v>
      </c>
      <c r="S295" s="162">
        <v>0</v>
      </c>
    </row>
    <row r="296" s="150" customFormat="1" ht="15.95" customHeight="1" spans="1:19">
      <c r="A296" s="164" t="s">
        <v>229</v>
      </c>
      <c r="B296" s="163"/>
      <c r="C296" s="163" t="s">
        <v>230</v>
      </c>
      <c r="D296" s="162">
        <f t="shared" ref="D296:D307" si="7">SUM(E296,P296)</f>
        <v>15.69</v>
      </c>
      <c r="E296" s="162">
        <v>15.69</v>
      </c>
      <c r="F296" s="162">
        <v>15.69</v>
      </c>
      <c r="G296" s="162">
        <v>15.69</v>
      </c>
      <c r="H296" s="162">
        <v>0</v>
      </c>
      <c r="I296" s="162">
        <v>0</v>
      </c>
      <c r="J296" s="162">
        <v>0</v>
      </c>
      <c r="K296" s="162">
        <v>0</v>
      </c>
      <c r="L296" s="162">
        <v>0</v>
      </c>
      <c r="M296" s="162">
        <v>0</v>
      </c>
      <c r="N296" s="162">
        <v>0</v>
      </c>
      <c r="O296" s="162">
        <v>0</v>
      </c>
      <c r="P296" s="162">
        <f t="shared" ref="P296:P307" si="8">SUM(Q296:S296)</f>
        <v>0</v>
      </c>
      <c r="Q296" s="162">
        <v>0</v>
      </c>
      <c r="R296" s="162">
        <v>0</v>
      </c>
      <c r="S296" s="162">
        <v>0</v>
      </c>
    </row>
    <row r="297" s="150" customFormat="1" ht="15.95" customHeight="1" spans="1:19">
      <c r="A297" s="164"/>
      <c r="B297" s="163" t="s">
        <v>150</v>
      </c>
      <c r="C297" s="163" t="s">
        <v>231</v>
      </c>
      <c r="D297" s="162">
        <f t="shared" si="7"/>
        <v>1.36</v>
      </c>
      <c r="E297" s="162">
        <v>1.36</v>
      </c>
      <c r="F297" s="162">
        <v>1.36</v>
      </c>
      <c r="G297" s="162">
        <v>1.36</v>
      </c>
      <c r="H297" s="162">
        <v>0</v>
      </c>
      <c r="I297" s="162">
        <v>0</v>
      </c>
      <c r="J297" s="162">
        <v>0</v>
      </c>
      <c r="K297" s="162">
        <v>0</v>
      </c>
      <c r="L297" s="162">
        <v>0</v>
      </c>
      <c r="M297" s="162">
        <v>0</v>
      </c>
      <c r="N297" s="162">
        <v>0</v>
      </c>
      <c r="O297" s="162">
        <v>0</v>
      </c>
      <c r="P297" s="162">
        <f t="shared" si="8"/>
        <v>0</v>
      </c>
      <c r="Q297" s="162">
        <v>0</v>
      </c>
      <c r="R297" s="162">
        <v>0</v>
      </c>
      <c r="S297" s="162">
        <v>0</v>
      </c>
    </row>
    <row r="298" s="150" customFormat="1" ht="15.95" customHeight="1" spans="1:19">
      <c r="A298" s="164"/>
      <c r="B298" s="163" t="s">
        <v>145</v>
      </c>
      <c r="C298" s="163" t="s">
        <v>232</v>
      </c>
      <c r="D298" s="162">
        <f t="shared" si="7"/>
        <v>0.2</v>
      </c>
      <c r="E298" s="162">
        <v>0.2</v>
      </c>
      <c r="F298" s="162">
        <v>0.2</v>
      </c>
      <c r="G298" s="162">
        <v>0.2</v>
      </c>
      <c r="H298" s="162">
        <v>0</v>
      </c>
      <c r="I298" s="162">
        <v>0</v>
      </c>
      <c r="J298" s="162">
        <v>0</v>
      </c>
      <c r="K298" s="162">
        <v>0</v>
      </c>
      <c r="L298" s="162">
        <v>0</v>
      </c>
      <c r="M298" s="162">
        <v>0</v>
      </c>
      <c r="N298" s="162">
        <v>0</v>
      </c>
      <c r="O298" s="162">
        <v>0</v>
      </c>
      <c r="P298" s="162">
        <f t="shared" si="8"/>
        <v>0</v>
      </c>
      <c r="Q298" s="162">
        <v>0</v>
      </c>
      <c r="R298" s="162">
        <v>0</v>
      </c>
      <c r="S298" s="162">
        <v>0</v>
      </c>
    </row>
    <row r="299" s="150" customFormat="1" ht="15.95" customHeight="1" spans="1:19">
      <c r="A299" s="164"/>
      <c r="B299" s="163" t="s">
        <v>187</v>
      </c>
      <c r="C299" s="163" t="s">
        <v>233</v>
      </c>
      <c r="D299" s="162">
        <f t="shared" si="7"/>
        <v>0.4</v>
      </c>
      <c r="E299" s="162">
        <v>0.4</v>
      </c>
      <c r="F299" s="162">
        <v>0.4</v>
      </c>
      <c r="G299" s="162">
        <v>0.4</v>
      </c>
      <c r="H299" s="162">
        <v>0</v>
      </c>
      <c r="I299" s="162">
        <v>0</v>
      </c>
      <c r="J299" s="162">
        <v>0</v>
      </c>
      <c r="K299" s="162">
        <v>0</v>
      </c>
      <c r="L299" s="162">
        <v>0</v>
      </c>
      <c r="M299" s="162">
        <v>0</v>
      </c>
      <c r="N299" s="162">
        <v>0</v>
      </c>
      <c r="O299" s="162">
        <v>0</v>
      </c>
      <c r="P299" s="162">
        <f t="shared" si="8"/>
        <v>0</v>
      </c>
      <c r="Q299" s="162">
        <v>0</v>
      </c>
      <c r="R299" s="162">
        <v>0</v>
      </c>
      <c r="S299" s="162">
        <v>0</v>
      </c>
    </row>
    <row r="300" s="150" customFormat="1" ht="15.95" customHeight="1" spans="1:19">
      <c r="A300" s="164"/>
      <c r="B300" s="163" t="s">
        <v>169</v>
      </c>
      <c r="C300" s="163" t="s">
        <v>234</v>
      </c>
      <c r="D300" s="162">
        <f t="shared" si="7"/>
        <v>1</v>
      </c>
      <c r="E300" s="162">
        <v>1</v>
      </c>
      <c r="F300" s="162">
        <v>1</v>
      </c>
      <c r="G300" s="162">
        <v>1</v>
      </c>
      <c r="H300" s="162">
        <v>0</v>
      </c>
      <c r="I300" s="162">
        <v>0</v>
      </c>
      <c r="J300" s="162">
        <v>0</v>
      </c>
      <c r="K300" s="162">
        <v>0</v>
      </c>
      <c r="L300" s="162">
        <v>0</v>
      </c>
      <c r="M300" s="162">
        <v>0</v>
      </c>
      <c r="N300" s="162">
        <v>0</v>
      </c>
      <c r="O300" s="162">
        <v>0</v>
      </c>
      <c r="P300" s="162">
        <f t="shared" si="8"/>
        <v>0</v>
      </c>
      <c r="Q300" s="162">
        <v>0</v>
      </c>
      <c r="R300" s="162">
        <v>0</v>
      </c>
      <c r="S300" s="162">
        <v>0</v>
      </c>
    </row>
    <row r="301" s="150" customFormat="1" ht="15.95" customHeight="1" spans="1:19">
      <c r="A301" s="164"/>
      <c r="B301" s="163" t="s">
        <v>123</v>
      </c>
      <c r="C301" s="163" t="s">
        <v>236</v>
      </c>
      <c r="D301" s="162">
        <f t="shared" si="7"/>
        <v>2</v>
      </c>
      <c r="E301" s="162">
        <v>2</v>
      </c>
      <c r="F301" s="162">
        <v>2</v>
      </c>
      <c r="G301" s="162">
        <v>2</v>
      </c>
      <c r="H301" s="162">
        <v>0</v>
      </c>
      <c r="I301" s="162">
        <v>0</v>
      </c>
      <c r="J301" s="162">
        <v>0</v>
      </c>
      <c r="K301" s="162">
        <v>0</v>
      </c>
      <c r="L301" s="162">
        <v>0</v>
      </c>
      <c r="M301" s="162">
        <v>0</v>
      </c>
      <c r="N301" s="162">
        <v>0</v>
      </c>
      <c r="O301" s="162">
        <v>0</v>
      </c>
      <c r="P301" s="162">
        <f t="shared" si="8"/>
        <v>0</v>
      </c>
      <c r="Q301" s="162">
        <v>0</v>
      </c>
      <c r="R301" s="162">
        <v>0</v>
      </c>
      <c r="S301" s="162">
        <v>0</v>
      </c>
    </row>
    <row r="302" s="150" customFormat="1" ht="15.95" customHeight="1" spans="1:19">
      <c r="A302" s="164"/>
      <c r="B302" s="163" t="s">
        <v>129</v>
      </c>
      <c r="C302" s="163" t="s">
        <v>240</v>
      </c>
      <c r="D302" s="162">
        <f t="shared" si="7"/>
        <v>0.3</v>
      </c>
      <c r="E302" s="162">
        <v>0.3</v>
      </c>
      <c r="F302" s="162">
        <v>0.3</v>
      </c>
      <c r="G302" s="162">
        <v>0.3</v>
      </c>
      <c r="H302" s="162">
        <v>0</v>
      </c>
      <c r="I302" s="162">
        <v>0</v>
      </c>
      <c r="J302" s="162">
        <v>0</v>
      </c>
      <c r="K302" s="162">
        <v>0</v>
      </c>
      <c r="L302" s="162">
        <v>0</v>
      </c>
      <c r="M302" s="162">
        <v>0</v>
      </c>
      <c r="N302" s="162">
        <v>0</v>
      </c>
      <c r="O302" s="162">
        <v>0</v>
      </c>
      <c r="P302" s="162">
        <f t="shared" si="8"/>
        <v>0</v>
      </c>
      <c r="Q302" s="162">
        <v>0</v>
      </c>
      <c r="R302" s="162">
        <v>0</v>
      </c>
      <c r="S302" s="162">
        <v>0</v>
      </c>
    </row>
    <row r="303" s="150" customFormat="1" ht="15.95" customHeight="1" spans="1:19">
      <c r="A303" s="164"/>
      <c r="B303" s="163" t="s">
        <v>140</v>
      </c>
      <c r="C303" s="163" t="s">
        <v>242</v>
      </c>
      <c r="D303" s="162">
        <f t="shared" si="7"/>
        <v>5.27</v>
      </c>
      <c r="E303" s="162">
        <v>5.27</v>
      </c>
      <c r="F303" s="162">
        <v>5.27</v>
      </c>
      <c r="G303" s="162">
        <v>5.27</v>
      </c>
      <c r="H303" s="162">
        <v>0</v>
      </c>
      <c r="I303" s="162">
        <v>0</v>
      </c>
      <c r="J303" s="162">
        <v>0</v>
      </c>
      <c r="K303" s="162">
        <v>0</v>
      </c>
      <c r="L303" s="162">
        <v>0</v>
      </c>
      <c r="M303" s="162">
        <v>0</v>
      </c>
      <c r="N303" s="162">
        <v>0</v>
      </c>
      <c r="O303" s="162">
        <v>0</v>
      </c>
      <c r="P303" s="162">
        <f t="shared" si="8"/>
        <v>0</v>
      </c>
      <c r="Q303" s="162">
        <v>0</v>
      </c>
      <c r="R303" s="162">
        <v>0</v>
      </c>
      <c r="S303" s="162">
        <v>0</v>
      </c>
    </row>
    <row r="304" s="150" customFormat="1" ht="15.95" customHeight="1" spans="1:19">
      <c r="A304" s="164"/>
      <c r="B304" s="163" t="s">
        <v>243</v>
      </c>
      <c r="C304" s="163" t="s">
        <v>244</v>
      </c>
      <c r="D304" s="162">
        <f t="shared" si="7"/>
        <v>3.9</v>
      </c>
      <c r="E304" s="162">
        <v>3.9</v>
      </c>
      <c r="F304" s="162">
        <v>3.9</v>
      </c>
      <c r="G304" s="162">
        <v>3.9</v>
      </c>
      <c r="H304" s="162">
        <v>0</v>
      </c>
      <c r="I304" s="162">
        <v>0</v>
      </c>
      <c r="J304" s="162">
        <v>0</v>
      </c>
      <c r="K304" s="162">
        <v>0</v>
      </c>
      <c r="L304" s="162">
        <v>0</v>
      </c>
      <c r="M304" s="162">
        <v>0</v>
      </c>
      <c r="N304" s="162">
        <v>0</v>
      </c>
      <c r="O304" s="162">
        <v>0</v>
      </c>
      <c r="P304" s="162">
        <f t="shared" si="8"/>
        <v>0</v>
      </c>
      <c r="Q304" s="162">
        <v>0</v>
      </c>
      <c r="R304" s="162">
        <v>0</v>
      </c>
      <c r="S304" s="162">
        <v>0</v>
      </c>
    </row>
    <row r="305" s="150" customFormat="1" ht="15.95" customHeight="1" spans="1:19">
      <c r="A305" s="164"/>
      <c r="B305" s="163" t="s">
        <v>153</v>
      </c>
      <c r="C305" s="163" t="s">
        <v>247</v>
      </c>
      <c r="D305" s="162">
        <f t="shared" si="7"/>
        <v>1.26</v>
      </c>
      <c r="E305" s="162">
        <v>1.26</v>
      </c>
      <c r="F305" s="162">
        <v>1.26</v>
      </c>
      <c r="G305" s="162">
        <v>1.26</v>
      </c>
      <c r="H305" s="162">
        <v>0</v>
      </c>
      <c r="I305" s="162">
        <v>0</v>
      </c>
      <c r="J305" s="162">
        <v>0</v>
      </c>
      <c r="K305" s="162">
        <v>0</v>
      </c>
      <c r="L305" s="162">
        <v>0</v>
      </c>
      <c r="M305" s="162">
        <v>0</v>
      </c>
      <c r="N305" s="162">
        <v>0</v>
      </c>
      <c r="O305" s="162">
        <v>0</v>
      </c>
      <c r="P305" s="162">
        <f t="shared" si="8"/>
        <v>0</v>
      </c>
      <c r="Q305" s="162">
        <v>0</v>
      </c>
      <c r="R305" s="162">
        <v>0</v>
      </c>
      <c r="S305" s="162">
        <v>0</v>
      </c>
    </row>
    <row r="306" s="150" customFormat="1" ht="15.95" customHeight="1" spans="1:19">
      <c r="A306" s="164" t="s">
        <v>248</v>
      </c>
      <c r="B306" s="163"/>
      <c r="C306" s="163" t="s">
        <v>249</v>
      </c>
      <c r="D306" s="162">
        <f t="shared" si="7"/>
        <v>0.04</v>
      </c>
      <c r="E306" s="162">
        <v>0.04</v>
      </c>
      <c r="F306" s="162">
        <v>0.04</v>
      </c>
      <c r="G306" s="162">
        <v>0.04</v>
      </c>
      <c r="H306" s="162">
        <v>0</v>
      </c>
      <c r="I306" s="162">
        <v>0</v>
      </c>
      <c r="J306" s="162">
        <v>0</v>
      </c>
      <c r="K306" s="162">
        <v>0</v>
      </c>
      <c r="L306" s="162">
        <v>0</v>
      </c>
      <c r="M306" s="162">
        <v>0</v>
      </c>
      <c r="N306" s="162">
        <v>0</v>
      </c>
      <c r="O306" s="162">
        <v>0</v>
      </c>
      <c r="P306" s="162">
        <f t="shared" si="8"/>
        <v>0</v>
      </c>
      <c r="Q306" s="162">
        <v>0</v>
      </c>
      <c r="R306" s="162">
        <v>0</v>
      </c>
      <c r="S306" s="162">
        <v>0</v>
      </c>
    </row>
    <row r="307" s="150" customFormat="1" ht="15.95" customHeight="1" spans="1:19">
      <c r="A307" s="164"/>
      <c r="B307" s="163" t="s">
        <v>166</v>
      </c>
      <c r="C307" s="163" t="s">
        <v>252</v>
      </c>
      <c r="D307" s="162">
        <f t="shared" si="7"/>
        <v>0.04</v>
      </c>
      <c r="E307" s="162">
        <v>0.04</v>
      </c>
      <c r="F307" s="162">
        <v>0.04</v>
      </c>
      <c r="G307" s="162">
        <v>0.04</v>
      </c>
      <c r="H307" s="162">
        <v>0</v>
      </c>
      <c r="I307" s="162">
        <v>0</v>
      </c>
      <c r="J307" s="162">
        <v>0</v>
      </c>
      <c r="K307" s="162">
        <v>0</v>
      </c>
      <c r="L307" s="162">
        <v>0</v>
      </c>
      <c r="M307" s="162">
        <v>0</v>
      </c>
      <c r="N307" s="162">
        <v>0</v>
      </c>
      <c r="O307" s="162">
        <v>0</v>
      </c>
      <c r="P307" s="162">
        <f t="shared" si="8"/>
        <v>0</v>
      </c>
      <c r="Q307" s="162">
        <v>0</v>
      </c>
      <c r="R307" s="162">
        <v>0</v>
      </c>
      <c r="S307" s="162">
        <v>0</v>
      </c>
    </row>
    <row r="308" ht="409.5" hidden="1" customHeight="1"/>
  </sheetData>
  <mergeCells count="15">
    <mergeCell ref="A1:S1"/>
    <mergeCell ref="A2:S2"/>
    <mergeCell ref="A3:S3"/>
    <mergeCell ref="D4:S4"/>
    <mergeCell ref="E5:O5"/>
    <mergeCell ref="F6:M6"/>
    <mergeCell ref="A6:A7"/>
    <mergeCell ref="B6:B7"/>
    <mergeCell ref="C4:C7"/>
    <mergeCell ref="D5:D7"/>
    <mergeCell ref="E6:E7"/>
    <mergeCell ref="N6:N7"/>
    <mergeCell ref="O6:O7"/>
    <mergeCell ref="A4:B5"/>
    <mergeCell ref="P5:S6"/>
  </mergeCells>
  <pageMargins left="0.708661417322835" right="0.708661417322835" top="0.748031496062992" bottom="0.748031496062992" header="0.31496062992126" footer="0.31496062992126"/>
  <pageSetup paperSize="9" scale="8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C27" sqref="C27"/>
    </sheetView>
  </sheetViews>
  <sheetFormatPr defaultColWidth="9" defaultRowHeight="14.4" outlineLevelCol="6"/>
  <cols>
    <col min="1" max="3" width="6.37962962962963" customWidth="1"/>
    <col min="4" max="4" width="23.25" customWidth="1"/>
    <col min="5" max="7" width="14.75" customWidth="1"/>
  </cols>
  <sheetData>
    <row r="1" ht="38.1" customHeight="1" spans="1:7">
      <c r="A1" s="4" t="s">
        <v>301</v>
      </c>
      <c r="B1" s="4"/>
      <c r="C1" s="4"/>
      <c r="D1" s="4"/>
      <c r="E1" s="4"/>
      <c r="F1" s="4"/>
      <c r="G1" s="4"/>
    </row>
    <row r="2" spans="1:7">
      <c r="A2" s="5" t="s">
        <v>1</v>
      </c>
      <c r="B2" s="138"/>
      <c r="C2" s="138"/>
      <c r="D2" s="138"/>
      <c r="E2" s="1"/>
      <c r="F2" s="1"/>
      <c r="G2" s="35" t="s">
        <v>2</v>
      </c>
    </row>
    <row r="3" spans="1:7">
      <c r="A3" s="139" t="s">
        <v>302</v>
      </c>
      <c r="B3" s="139"/>
      <c r="C3" s="139"/>
      <c r="D3" s="139"/>
      <c r="E3" s="140" t="s">
        <v>303</v>
      </c>
      <c r="F3" s="141"/>
      <c r="G3" s="142"/>
    </row>
    <row r="4" spans="1:7">
      <c r="A4" s="143" t="s">
        <v>103</v>
      </c>
      <c r="B4" s="143" t="s">
        <v>104</v>
      </c>
      <c r="C4" s="143" t="s">
        <v>105</v>
      </c>
      <c r="D4" s="143" t="s">
        <v>304</v>
      </c>
      <c r="E4" s="9" t="s">
        <v>99</v>
      </c>
      <c r="F4" s="9" t="s">
        <v>91</v>
      </c>
      <c r="G4" s="9" t="s">
        <v>92</v>
      </c>
    </row>
    <row r="5" spans="1:7">
      <c r="A5" s="143" t="s">
        <v>113</v>
      </c>
      <c r="B5" s="143" t="s">
        <v>114</v>
      </c>
      <c r="C5" s="143" t="s">
        <v>115</v>
      </c>
      <c r="D5" s="143" t="s">
        <v>116</v>
      </c>
      <c r="E5" s="143" t="s">
        <v>117</v>
      </c>
      <c r="F5" s="143" t="s">
        <v>118</v>
      </c>
      <c r="G5" s="143" t="s">
        <v>119</v>
      </c>
    </row>
    <row r="6" spans="1:7">
      <c r="A6" s="144"/>
      <c r="B6" s="144"/>
      <c r="C6" s="144"/>
      <c r="D6" s="145" t="s">
        <v>305</v>
      </c>
      <c r="E6" s="146" t="s">
        <v>306</v>
      </c>
      <c r="F6" s="147"/>
      <c r="G6" s="148"/>
    </row>
    <row r="7" spans="1:7">
      <c r="A7" s="144"/>
      <c r="B7" s="144"/>
      <c r="C7" s="144"/>
      <c r="D7" s="144"/>
      <c r="E7" s="149"/>
      <c r="F7" s="149"/>
      <c r="G7" s="149"/>
    </row>
    <row r="8" ht="12" customHeight="1" spans="1:7">
      <c r="A8" s="144"/>
      <c r="B8" s="144"/>
      <c r="C8" s="144"/>
      <c r="D8" s="144"/>
      <c r="E8" s="149"/>
      <c r="F8" s="149"/>
      <c r="G8" s="149"/>
    </row>
    <row r="9" spans="1:7">
      <c r="A9" s="144"/>
      <c r="B9" s="144"/>
      <c r="C9" s="144"/>
      <c r="D9" s="144"/>
      <c r="E9" s="149"/>
      <c r="F9" s="149"/>
      <c r="G9" s="149"/>
    </row>
    <row r="10" spans="1:7">
      <c r="A10" s="144"/>
      <c r="B10" s="144"/>
      <c r="C10" s="144"/>
      <c r="D10" s="144"/>
      <c r="E10" s="149"/>
      <c r="F10" s="149"/>
      <c r="G10" s="149"/>
    </row>
    <row r="11" spans="1:7">
      <c r="A11" s="144"/>
      <c r="B11" s="144"/>
      <c r="C11" s="144"/>
      <c r="D11" s="144"/>
      <c r="E11" s="149"/>
      <c r="F11" s="149"/>
      <c r="G11" s="149"/>
    </row>
    <row r="12" spans="1:7">
      <c r="A12" s="144"/>
      <c r="B12" s="144"/>
      <c r="C12" s="144"/>
      <c r="D12" s="144"/>
      <c r="E12" s="149"/>
      <c r="F12" s="149"/>
      <c r="G12" s="149"/>
    </row>
    <row r="13" spans="1:7">
      <c r="A13" s="144"/>
      <c r="B13" s="144"/>
      <c r="C13" s="144"/>
      <c r="D13" s="144"/>
      <c r="E13" s="149"/>
      <c r="F13" s="149"/>
      <c r="G13" s="149"/>
    </row>
    <row r="14" spans="1:7">
      <c r="A14" s="144"/>
      <c r="B14" s="144"/>
      <c r="C14" s="144"/>
      <c r="D14" s="144"/>
      <c r="E14" s="149"/>
      <c r="F14" s="149"/>
      <c r="G14" s="149"/>
    </row>
    <row r="15" spans="1:7">
      <c r="A15" s="144"/>
      <c r="B15" s="144"/>
      <c r="C15" s="144"/>
      <c r="D15" s="144"/>
      <c r="E15" s="149"/>
      <c r="F15" s="149"/>
      <c r="G15" s="149"/>
    </row>
    <row r="16" spans="1:7">
      <c r="A16" s="144"/>
      <c r="B16" s="144"/>
      <c r="C16" s="144"/>
      <c r="D16" s="144"/>
      <c r="E16" s="149"/>
      <c r="F16" s="149"/>
      <c r="G16" s="149"/>
    </row>
    <row r="17" spans="1:7">
      <c r="A17" s="144"/>
      <c r="B17" s="144"/>
      <c r="C17" s="144"/>
      <c r="D17" s="144"/>
      <c r="E17" s="149"/>
      <c r="F17" s="149"/>
      <c r="G17" s="149"/>
    </row>
    <row r="18" spans="1:7">
      <c r="A18" s="144"/>
      <c r="B18" s="144"/>
      <c r="C18" s="144"/>
      <c r="D18" s="144"/>
      <c r="E18" s="149"/>
      <c r="F18" s="149"/>
      <c r="G18" s="149"/>
    </row>
    <row r="19" spans="1:7">
      <c r="A19" s="144"/>
      <c r="B19" s="144"/>
      <c r="C19" s="144"/>
      <c r="D19" s="144"/>
      <c r="E19" s="149"/>
      <c r="F19" s="149"/>
      <c r="G19" s="149"/>
    </row>
    <row r="20" spans="1:7">
      <c r="A20" s="144"/>
      <c r="B20" s="144"/>
      <c r="C20" s="144"/>
      <c r="D20" s="144"/>
      <c r="E20" s="149"/>
      <c r="F20" s="149"/>
      <c r="G20" s="149"/>
    </row>
    <row r="21" spans="1:7">
      <c r="A21" s="144"/>
      <c r="B21" s="144"/>
      <c r="C21" s="144"/>
      <c r="D21" s="144"/>
      <c r="E21" s="149"/>
      <c r="F21" s="149"/>
      <c r="G21" s="149"/>
    </row>
    <row r="22" spans="1:7">
      <c r="A22" s="144"/>
      <c r="B22" s="144"/>
      <c r="C22" s="144"/>
      <c r="D22" s="144"/>
      <c r="E22" s="149"/>
      <c r="F22" s="149"/>
      <c r="G22" s="149"/>
    </row>
    <row r="23" spans="1:7">
      <c r="A23" s="144"/>
      <c r="B23" s="144"/>
      <c r="C23" s="144"/>
      <c r="D23" s="144"/>
      <c r="E23" s="149"/>
      <c r="F23" s="149"/>
      <c r="G23" s="149"/>
    </row>
    <row r="24" spans="1:7">
      <c r="A24" s="144"/>
      <c r="B24" s="144"/>
      <c r="C24" s="144"/>
      <c r="D24" s="144"/>
      <c r="E24" s="149"/>
      <c r="F24" s="149"/>
      <c r="G24" s="149"/>
    </row>
    <row r="25" spans="1:7">
      <c r="A25" s="144"/>
      <c r="B25" s="144"/>
      <c r="C25" s="144"/>
      <c r="D25" s="144"/>
      <c r="E25" s="149"/>
      <c r="F25" s="149"/>
      <c r="G25" s="149"/>
    </row>
    <row r="26" spans="1:7">
      <c r="A26" s="144"/>
      <c r="B26" s="144"/>
      <c r="C26" s="144"/>
      <c r="D26" s="144"/>
      <c r="E26" s="149"/>
      <c r="F26" s="149"/>
      <c r="G26" s="149"/>
    </row>
    <row r="27" spans="1:7">
      <c r="A27" s="144"/>
      <c r="B27" s="144"/>
      <c r="C27" s="144"/>
      <c r="D27" s="144"/>
      <c r="E27" s="149"/>
      <c r="F27" s="149"/>
      <c r="G27" s="149"/>
    </row>
    <row r="28" spans="1:7">
      <c r="A28" s="144"/>
      <c r="B28" s="144"/>
      <c r="C28" s="144"/>
      <c r="D28" s="144"/>
      <c r="E28" s="149"/>
      <c r="F28" s="149"/>
      <c r="G28" s="149"/>
    </row>
    <row r="29" spans="1:7">
      <c r="A29" s="144"/>
      <c r="B29" s="144"/>
      <c r="C29" s="144"/>
      <c r="D29" s="144"/>
      <c r="E29" s="149"/>
      <c r="F29" s="149"/>
      <c r="G29" s="149"/>
    </row>
    <row r="30" spans="1:7">
      <c r="A30" s="144"/>
      <c r="B30" s="144"/>
      <c r="C30" s="144"/>
      <c r="D30" s="144"/>
      <c r="E30" s="149"/>
      <c r="F30" s="149"/>
      <c r="G30" s="149"/>
    </row>
    <row r="31" spans="1:7">
      <c r="A31" s="144"/>
      <c r="B31" s="144"/>
      <c r="C31" s="144"/>
      <c r="D31" s="144"/>
      <c r="E31" s="149"/>
      <c r="F31" s="149"/>
      <c r="G31" s="149"/>
    </row>
    <row r="32" spans="1:7">
      <c r="A32" s="144"/>
      <c r="B32" s="144"/>
      <c r="C32" s="144"/>
      <c r="D32" s="144"/>
      <c r="E32" s="149"/>
      <c r="F32" s="149"/>
      <c r="G32" s="149"/>
    </row>
    <row r="33" spans="1:7">
      <c r="A33" s="144"/>
      <c r="B33" s="144"/>
      <c r="C33" s="144"/>
      <c r="D33" s="144"/>
      <c r="E33" s="149"/>
      <c r="F33" s="149"/>
      <c r="G33" s="149"/>
    </row>
    <row r="34" spans="1:7">
      <c r="A34" s="144"/>
      <c r="B34" s="144"/>
      <c r="C34" s="144"/>
      <c r="D34" s="144"/>
      <c r="E34" s="149"/>
      <c r="F34" s="149"/>
      <c r="G34" s="149"/>
    </row>
    <row r="35" spans="1:7">
      <c r="A35" s="144"/>
      <c r="B35" s="144"/>
      <c r="C35" s="144"/>
      <c r="D35" s="144"/>
      <c r="E35" s="149"/>
      <c r="F35" s="149"/>
      <c r="G35" s="149"/>
    </row>
    <row r="36" spans="1:7">
      <c r="A36" s="144"/>
      <c r="B36" s="144"/>
      <c r="C36" s="144"/>
      <c r="D36" s="144"/>
      <c r="E36" s="149"/>
      <c r="F36" s="149"/>
      <c r="G36" s="149"/>
    </row>
    <row r="37" spans="1:7">
      <c r="A37" s="144"/>
      <c r="B37" s="144"/>
      <c r="C37" s="144"/>
      <c r="D37" s="144"/>
      <c r="E37" s="149"/>
      <c r="F37" s="149"/>
      <c r="G37" s="149"/>
    </row>
    <row r="38" spans="1:7">
      <c r="A38" s="144"/>
      <c r="B38" s="144"/>
      <c r="C38" s="144"/>
      <c r="D38" s="144"/>
      <c r="E38" s="149"/>
      <c r="F38" s="149"/>
      <c r="G38" s="149"/>
    </row>
    <row r="39" spans="1:7">
      <c r="A39" s="144"/>
      <c r="B39" s="144"/>
      <c r="C39" s="144"/>
      <c r="D39" s="144"/>
      <c r="E39" s="149"/>
      <c r="F39" s="149"/>
      <c r="G39" s="149"/>
    </row>
    <row r="40" spans="1:7">
      <c r="A40" s="144"/>
      <c r="B40" s="144"/>
      <c r="C40" s="144"/>
      <c r="D40" s="144"/>
      <c r="E40" s="149"/>
      <c r="F40" s="149"/>
      <c r="G40" s="149"/>
    </row>
    <row r="41" spans="1:7">
      <c r="A41" s="144"/>
      <c r="B41" s="144"/>
      <c r="C41" s="144"/>
      <c r="D41" s="144"/>
      <c r="E41" s="149"/>
      <c r="F41" s="149"/>
      <c r="G41" s="149"/>
    </row>
    <row r="42" spans="1:7">
      <c r="A42" s="144"/>
      <c r="B42" s="144"/>
      <c r="C42" s="144"/>
      <c r="D42" s="144"/>
      <c r="E42" s="149"/>
      <c r="F42" s="149"/>
      <c r="G42" s="149"/>
    </row>
    <row r="43" spans="1:7">
      <c r="A43" s="144"/>
      <c r="B43" s="144"/>
      <c r="C43" s="144"/>
      <c r="D43" s="144"/>
      <c r="E43" s="149"/>
      <c r="F43" s="149"/>
      <c r="G43" s="149"/>
    </row>
    <row r="44" spans="1:7">
      <c r="A44" s="144"/>
      <c r="B44" s="144"/>
      <c r="C44" s="144"/>
      <c r="D44" s="144"/>
      <c r="E44" s="149"/>
      <c r="F44" s="149"/>
      <c r="G44" s="149"/>
    </row>
    <row r="45" spans="1:7">
      <c r="A45" s="144"/>
      <c r="B45" s="144"/>
      <c r="C45" s="144"/>
      <c r="D45" s="144"/>
      <c r="E45" s="149"/>
      <c r="F45" s="149"/>
      <c r="G45" s="149"/>
    </row>
  </sheetData>
  <mergeCells count="4">
    <mergeCell ref="A1:G1"/>
    <mergeCell ref="A3:D3"/>
    <mergeCell ref="E3:G3"/>
    <mergeCell ref="E6:G6"/>
  </mergeCells>
  <printOptions horizontalCentered="1"/>
  <pageMargins left="0.551181102362205" right="0.551181102362205" top="0.78740157480315" bottom="0.78740157480315"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7"/>
  <sheetViews>
    <sheetView showGridLines="0" workbookViewId="0">
      <selection activeCell="H31" sqref="H31"/>
    </sheetView>
  </sheetViews>
  <sheetFormatPr defaultColWidth="8" defaultRowHeight="13.2"/>
  <cols>
    <col min="1" max="1" width="4" style="115" customWidth="1"/>
    <col min="2" max="2" width="3.25" style="115" customWidth="1"/>
    <col min="3" max="3" width="20" style="115" customWidth="1"/>
    <col min="4" max="9" width="13.25" style="115" customWidth="1"/>
    <col min="10" max="10" width="5.12962962962963" style="115" customWidth="1"/>
    <col min="11" max="11" width="3.25" style="115" customWidth="1"/>
    <col min="12" max="12" width="23.25" style="115" customWidth="1"/>
    <col min="13" max="18" width="13.25" style="115" customWidth="1"/>
    <col min="19" max="256" width="8" style="116"/>
    <col min="257" max="258" width="3.25" style="116" customWidth="1"/>
    <col min="259" max="259" width="20" style="116" customWidth="1"/>
    <col min="260" max="265" width="13.25" style="116" customWidth="1"/>
    <col min="266" max="267" width="3.25" style="116" customWidth="1"/>
    <col min="268" max="268" width="23.25" style="116" customWidth="1"/>
    <col min="269" max="274" width="13.25" style="116" customWidth="1"/>
    <col min="275" max="512" width="8" style="116"/>
    <col min="513" max="514" width="3.25" style="116" customWidth="1"/>
    <col min="515" max="515" width="20" style="116" customWidth="1"/>
    <col min="516" max="521" width="13.25" style="116" customWidth="1"/>
    <col min="522" max="523" width="3.25" style="116" customWidth="1"/>
    <col min="524" max="524" width="23.25" style="116" customWidth="1"/>
    <col min="525" max="530" width="13.25" style="116" customWidth="1"/>
    <col min="531" max="768" width="8" style="116"/>
    <col min="769" max="770" width="3.25" style="116" customWidth="1"/>
    <col min="771" max="771" width="20" style="116" customWidth="1"/>
    <col min="772" max="777" width="13.25" style="116" customWidth="1"/>
    <col min="778" max="779" width="3.25" style="116" customWidth="1"/>
    <col min="780" max="780" width="23.25" style="116" customWidth="1"/>
    <col min="781" max="786" width="13.25" style="116" customWidth="1"/>
    <col min="787" max="1024" width="8" style="116"/>
    <col min="1025" max="1026" width="3.25" style="116" customWidth="1"/>
    <col min="1027" max="1027" width="20" style="116" customWidth="1"/>
    <col min="1028" max="1033" width="13.25" style="116" customWidth="1"/>
    <col min="1034" max="1035" width="3.25" style="116" customWidth="1"/>
    <col min="1036" max="1036" width="23.25" style="116" customWidth="1"/>
    <col min="1037" max="1042" width="13.25" style="116" customWidth="1"/>
    <col min="1043" max="1280" width="8" style="116"/>
    <col min="1281" max="1282" width="3.25" style="116" customWidth="1"/>
    <col min="1283" max="1283" width="20" style="116" customWidth="1"/>
    <col min="1284" max="1289" width="13.25" style="116" customWidth="1"/>
    <col min="1290" max="1291" width="3.25" style="116" customWidth="1"/>
    <col min="1292" max="1292" width="23.25" style="116" customWidth="1"/>
    <col min="1293" max="1298" width="13.25" style="116" customWidth="1"/>
    <col min="1299" max="1536" width="8" style="116"/>
    <col min="1537" max="1538" width="3.25" style="116" customWidth="1"/>
    <col min="1539" max="1539" width="20" style="116" customWidth="1"/>
    <col min="1540" max="1545" width="13.25" style="116" customWidth="1"/>
    <col min="1546" max="1547" width="3.25" style="116" customWidth="1"/>
    <col min="1548" max="1548" width="23.25" style="116" customWidth="1"/>
    <col min="1549" max="1554" width="13.25" style="116" customWidth="1"/>
    <col min="1555" max="1792" width="8" style="116"/>
    <col min="1793" max="1794" width="3.25" style="116" customWidth="1"/>
    <col min="1795" max="1795" width="20" style="116" customWidth="1"/>
    <col min="1796" max="1801" width="13.25" style="116" customWidth="1"/>
    <col min="1802" max="1803" width="3.25" style="116" customWidth="1"/>
    <col min="1804" max="1804" width="23.25" style="116" customWidth="1"/>
    <col min="1805" max="1810" width="13.25" style="116" customWidth="1"/>
    <col min="1811" max="2048" width="8" style="116"/>
    <col min="2049" max="2050" width="3.25" style="116" customWidth="1"/>
    <col min="2051" max="2051" width="20" style="116" customWidth="1"/>
    <col min="2052" max="2057" width="13.25" style="116" customWidth="1"/>
    <col min="2058" max="2059" width="3.25" style="116" customWidth="1"/>
    <col min="2060" max="2060" width="23.25" style="116" customWidth="1"/>
    <col min="2061" max="2066" width="13.25" style="116" customWidth="1"/>
    <col min="2067" max="2304" width="8" style="116"/>
    <col min="2305" max="2306" width="3.25" style="116" customWidth="1"/>
    <col min="2307" max="2307" width="20" style="116" customWidth="1"/>
    <col min="2308" max="2313" width="13.25" style="116" customWidth="1"/>
    <col min="2314" max="2315" width="3.25" style="116" customWidth="1"/>
    <col min="2316" max="2316" width="23.25" style="116" customWidth="1"/>
    <col min="2317" max="2322" width="13.25" style="116" customWidth="1"/>
    <col min="2323" max="2560" width="8" style="116"/>
    <col min="2561" max="2562" width="3.25" style="116" customWidth="1"/>
    <col min="2563" max="2563" width="20" style="116" customWidth="1"/>
    <col min="2564" max="2569" width="13.25" style="116" customWidth="1"/>
    <col min="2570" max="2571" width="3.25" style="116" customWidth="1"/>
    <col min="2572" max="2572" width="23.25" style="116" customWidth="1"/>
    <col min="2573" max="2578" width="13.25" style="116" customWidth="1"/>
    <col min="2579" max="2816" width="8" style="116"/>
    <col min="2817" max="2818" width="3.25" style="116" customWidth="1"/>
    <col min="2819" max="2819" width="20" style="116" customWidth="1"/>
    <col min="2820" max="2825" width="13.25" style="116" customWidth="1"/>
    <col min="2826" max="2827" width="3.25" style="116" customWidth="1"/>
    <col min="2828" max="2828" width="23.25" style="116" customWidth="1"/>
    <col min="2829" max="2834" width="13.25" style="116" customWidth="1"/>
    <col min="2835" max="3072" width="8" style="116"/>
    <col min="3073" max="3074" width="3.25" style="116" customWidth="1"/>
    <col min="3075" max="3075" width="20" style="116" customWidth="1"/>
    <col min="3076" max="3081" width="13.25" style="116" customWidth="1"/>
    <col min="3082" max="3083" width="3.25" style="116" customWidth="1"/>
    <col min="3084" max="3084" width="23.25" style="116" customWidth="1"/>
    <col min="3085" max="3090" width="13.25" style="116" customWidth="1"/>
    <col min="3091" max="3328" width="8" style="116"/>
    <col min="3329" max="3330" width="3.25" style="116" customWidth="1"/>
    <col min="3331" max="3331" width="20" style="116" customWidth="1"/>
    <col min="3332" max="3337" width="13.25" style="116" customWidth="1"/>
    <col min="3338" max="3339" width="3.25" style="116" customWidth="1"/>
    <col min="3340" max="3340" width="23.25" style="116" customWidth="1"/>
    <col min="3341" max="3346" width="13.25" style="116" customWidth="1"/>
    <col min="3347" max="3584" width="8" style="116"/>
    <col min="3585" max="3586" width="3.25" style="116" customWidth="1"/>
    <col min="3587" max="3587" width="20" style="116" customWidth="1"/>
    <col min="3588" max="3593" width="13.25" style="116" customWidth="1"/>
    <col min="3594" max="3595" width="3.25" style="116" customWidth="1"/>
    <col min="3596" max="3596" width="23.25" style="116" customWidth="1"/>
    <col min="3597" max="3602" width="13.25" style="116" customWidth="1"/>
    <col min="3603" max="3840" width="8" style="116"/>
    <col min="3841" max="3842" width="3.25" style="116" customWidth="1"/>
    <col min="3843" max="3843" width="20" style="116" customWidth="1"/>
    <col min="3844" max="3849" width="13.25" style="116" customWidth="1"/>
    <col min="3850" max="3851" width="3.25" style="116" customWidth="1"/>
    <col min="3852" max="3852" width="23.25" style="116" customWidth="1"/>
    <col min="3853" max="3858" width="13.25" style="116" customWidth="1"/>
    <col min="3859" max="4096" width="8" style="116"/>
    <col min="4097" max="4098" width="3.25" style="116" customWidth="1"/>
    <col min="4099" max="4099" width="20" style="116" customWidth="1"/>
    <col min="4100" max="4105" width="13.25" style="116" customWidth="1"/>
    <col min="4106" max="4107" width="3.25" style="116" customWidth="1"/>
    <col min="4108" max="4108" width="23.25" style="116" customWidth="1"/>
    <col min="4109" max="4114" width="13.25" style="116" customWidth="1"/>
    <col min="4115" max="4352" width="8" style="116"/>
    <col min="4353" max="4354" width="3.25" style="116" customWidth="1"/>
    <col min="4355" max="4355" width="20" style="116" customWidth="1"/>
    <col min="4356" max="4361" width="13.25" style="116" customWidth="1"/>
    <col min="4362" max="4363" width="3.25" style="116" customWidth="1"/>
    <col min="4364" max="4364" width="23.25" style="116" customWidth="1"/>
    <col min="4365" max="4370" width="13.25" style="116" customWidth="1"/>
    <col min="4371" max="4608" width="8" style="116"/>
    <col min="4609" max="4610" width="3.25" style="116" customWidth="1"/>
    <col min="4611" max="4611" width="20" style="116" customWidth="1"/>
    <col min="4612" max="4617" width="13.25" style="116" customWidth="1"/>
    <col min="4618" max="4619" width="3.25" style="116" customWidth="1"/>
    <col min="4620" max="4620" width="23.25" style="116" customWidth="1"/>
    <col min="4621" max="4626" width="13.25" style="116" customWidth="1"/>
    <col min="4627" max="4864" width="8" style="116"/>
    <col min="4865" max="4866" width="3.25" style="116" customWidth="1"/>
    <col min="4867" max="4867" width="20" style="116" customWidth="1"/>
    <col min="4868" max="4873" width="13.25" style="116" customWidth="1"/>
    <col min="4874" max="4875" width="3.25" style="116" customWidth="1"/>
    <col min="4876" max="4876" width="23.25" style="116" customWidth="1"/>
    <col min="4877" max="4882" width="13.25" style="116" customWidth="1"/>
    <col min="4883" max="5120" width="8" style="116"/>
    <col min="5121" max="5122" width="3.25" style="116" customWidth="1"/>
    <col min="5123" max="5123" width="20" style="116" customWidth="1"/>
    <col min="5124" max="5129" width="13.25" style="116" customWidth="1"/>
    <col min="5130" max="5131" width="3.25" style="116" customWidth="1"/>
    <col min="5132" max="5132" width="23.25" style="116" customWidth="1"/>
    <col min="5133" max="5138" width="13.25" style="116" customWidth="1"/>
    <col min="5139" max="5376" width="8" style="116"/>
    <col min="5377" max="5378" width="3.25" style="116" customWidth="1"/>
    <col min="5379" max="5379" width="20" style="116" customWidth="1"/>
    <col min="5380" max="5385" width="13.25" style="116" customWidth="1"/>
    <col min="5386" max="5387" width="3.25" style="116" customWidth="1"/>
    <col min="5388" max="5388" width="23.25" style="116" customWidth="1"/>
    <col min="5389" max="5394" width="13.25" style="116" customWidth="1"/>
    <col min="5395" max="5632" width="8" style="116"/>
    <col min="5633" max="5634" width="3.25" style="116" customWidth="1"/>
    <col min="5635" max="5635" width="20" style="116" customWidth="1"/>
    <col min="5636" max="5641" width="13.25" style="116" customWidth="1"/>
    <col min="5642" max="5643" width="3.25" style="116" customWidth="1"/>
    <col min="5644" max="5644" width="23.25" style="116" customWidth="1"/>
    <col min="5645" max="5650" width="13.25" style="116" customWidth="1"/>
    <col min="5651" max="5888" width="8" style="116"/>
    <col min="5889" max="5890" width="3.25" style="116" customWidth="1"/>
    <col min="5891" max="5891" width="20" style="116" customWidth="1"/>
    <col min="5892" max="5897" width="13.25" style="116" customWidth="1"/>
    <col min="5898" max="5899" width="3.25" style="116" customWidth="1"/>
    <col min="5900" max="5900" width="23.25" style="116" customWidth="1"/>
    <col min="5901" max="5906" width="13.25" style="116" customWidth="1"/>
    <col min="5907" max="6144" width="8" style="116"/>
    <col min="6145" max="6146" width="3.25" style="116" customWidth="1"/>
    <col min="6147" max="6147" width="20" style="116" customWidth="1"/>
    <col min="6148" max="6153" width="13.25" style="116" customWidth="1"/>
    <col min="6154" max="6155" width="3.25" style="116" customWidth="1"/>
    <col min="6156" max="6156" width="23.25" style="116" customWidth="1"/>
    <col min="6157" max="6162" width="13.25" style="116" customWidth="1"/>
    <col min="6163" max="6400" width="8" style="116"/>
    <col min="6401" max="6402" width="3.25" style="116" customWidth="1"/>
    <col min="6403" max="6403" width="20" style="116" customWidth="1"/>
    <col min="6404" max="6409" width="13.25" style="116" customWidth="1"/>
    <col min="6410" max="6411" width="3.25" style="116" customWidth="1"/>
    <col min="6412" max="6412" width="23.25" style="116" customWidth="1"/>
    <col min="6413" max="6418" width="13.25" style="116" customWidth="1"/>
    <col min="6419" max="6656" width="8" style="116"/>
    <col min="6657" max="6658" width="3.25" style="116" customWidth="1"/>
    <col min="6659" max="6659" width="20" style="116" customWidth="1"/>
    <col min="6660" max="6665" width="13.25" style="116" customWidth="1"/>
    <col min="6666" max="6667" width="3.25" style="116" customWidth="1"/>
    <col min="6668" max="6668" width="23.25" style="116" customWidth="1"/>
    <col min="6669" max="6674" width="13.25" style="116" customWidth="1"/>
    <col min="6675" max="6912" width="8" style="116"/>
    <col min="6913" max="6914" width="3.25" style="116" customWidth="1"/>
    <col min="6915" max="6915" width="20" style="116" customWidth="1"/>
    <col min="6916" max="6921" width="13.25" style="116" customWidth="1"/>
    <col min="6922" max="6923" width="3.25" style="116" customWidth="1"/>
    <col min="6924" max="6924" width="23.25" style="116" customWidth="1"/>
    <col min="6925" max="6930" width="13.25" style="116" customWidth="1"/>
    <col min="6931" max="7168" width="8" style="116"/>
    <col min="7169" max="7170" width="3.25" style="116" customWidth="1"/>
    <col min="7171" max="7171" width="20" style="116" customWidth="1"/>
    <col min="7172" max="7177" width="13.25" style="116" customWidth="1"/>
    <col min="7178" max="7179" width="3.25" style="116" customWidth="1"/>
    <col min="7180" max="7180" width="23.25" style="116" customWidth="1"/>
    <col min="7181" max="7186" width="13.25" style="116" customWidth="1"/>
    <col min="7187" max="7424" width="8" style="116"/>
    <col min="7425" max="7426" width="3.25" style="116" customWidth="1"/>
    <col min="7427" max="7427" width="20" style="116" customWidth="1"/>
    <col min="7428" max="7433" width="13.25" style="116" customWidth="1"/>
    <col min="7434" max="7435" width="3.25" style="116" customWidth="1"/>
    <col min="7436" max="7436" width="23.25" style="116" customWidth="1"/>
    <col min="7437" max="7442" width="13.25" style="116" customWidth="1"/>
    <col min="7443" max="7680" width="8" style="116"/>
    <col min="7681" max="7682" width="3.25" style="116" customWidth="1"/>
    <col min="7683" max="7683" width="20" style="116" customWidth="1"/>
    <col min="7684" max="7689" width="13.25" style="116" customWidth="1"/>
    <col min="7690" max="7691" width="3.25" style="116" customWidth="1"/>
    <col min="7692" max="7692" width="23.25" style="116" customWidth="1"/>
    <col min="7693" max="7698" width="13.25" style="116" customWidth="1"/>
    <col min="7699" max="7936" width="8" style="116"/>
    <col min="7937" max="7938" width="3.25" style="116" customWidth="1"/>
    <col min="7939" max="7939" width="20" style="116" customWidth="1"/>
    <col min="7940" max="7945" width="13.25" style="116" customWidth="1"/>
    <col min="7946" max="7947" width="3.25" style="116" customWidth="1"/>
    <col min="7948" max="7948" width="23.25" style="116" customWidth="1"/>
    <col min="7949" max="7954" width="13.25" style="116" customWidth="1"/>
    <col min="7955" max="8192" width="8" style="116"/>
    <col min="8193" max="8194" width="3.25" style="116" customWidth="1"/>
    <col min="8195" max="8195" width="20" style="116" customWidth="1"/>
    <col min="8196" max="8201" width="13.25" style="116" customWidth="1"/>
    <col min="8202" max="8203" width="3.25" style="116" customWidth="1"/>
    <col min="8204" max="8204" width="23.25" style="116" customWidth="1"/>
    <col min="8205" max="8210" width="13.25" style="116" customWidth="1"/>
    <col min="8211" max="8448" width="8" style="116"/>
    <col min="8449" max="8450" width="3.25" style="116" customWidth="1"/>
    <col min="8451" max="8451" width="20" style="116" customWidth="1"/>
    <col min="8452" max="8457" width="13.25" style="116" customWidth="1"/>
    <col min="8458" max="8459" width="3.25" style="116" customWidth="1"/>
    <col min="8460" max="8460" width="23.25" style="116" customWidth="1"/>
    <col min="8461" max="8466" width="13.25" style="116" customWidth="1"/>
    <col min="8467" max="8704" width="8" style="116"/>
    <col min="8705" max="8706" width="3.25" style="116" customWidth="1"/>
    <col min="8707" max="8707" width="20" style="116" customWidth="1"/>
    <col min="8708" max="8713" width="13.25" style="116" customWidth="1"/>
    <col min="8714" max="8715" width="3.25" style="116" customWidth="1"/>
    <col min="8716" max="8716" width="23.25" style="116" customWidth="1"/>
    <col min="8717" max="8722" width="13.25" style="116" customWidth="1"/>
    <col min="8723" max="8960" width="8" style="116"/>
    <col min="8961" max="8962" width="3.25" style="116" customWidth="1"/>
    <col min="8963" max="8963" width="20" style="116" customWidth="1"/>
    <col min="8964" max="8969" width="13.25" style="116" customWidth="1"/>
    <col min="8970" max="8971" width="3.25" style="116" customWidth="1"/>
    <col min="8972" max="8972" width="23.25" style="116" customWidth="1"/>
    <col min="8973" max="8978" width="13.25" style="116" customWidth="1"/>
    <col min="8979" max="9216" width="8" style="116"/>
    <col min="9217" max="9218" width="3.25" style="116" customWidth="1"/>
    <col min="9219" max="9219" width="20" style="116" customWidth="1"/>
    <col min="9220" max="9225" width="13.25" style="116" customWidth="1"/>
    <col min="9226" max="9227" width="3.25" style="116" customWidth="1"/>
    <col min="9228" max="9228" width="23.25" style="116" customWidth="1"/>
    <col min="9229" max="9234" width="13.25" style="116" customWidth="1"/>
    <col min="9235" max="9472" width="8" style="116"/>
    <col min="9473" max="9474" width="3.25" style="116" customWidth="1"/>
    <col min="9475" max="9475" width="20" style="116" customWidth="1"/>
    <col min="9476" max="9481" width="13.25" style="116" customWidth="1"/>
    <col min="9482" max="9483" width="3.25" style="116" customWidth="1"/>
    <col min="9484" max="9484" width="23.25" style="116" customWidth="1"/>
    <col min="9485" max="9490" width="13.25" style="116" customWidth="1"/>
    <col min="9491" max="9728" width="8" style="116"/>
    <col min="9729" max="9730" width="3.25" style="116" customWidth="1"/>
    <col min="9731" max="9731" width="20" style="116" customWidth="1"/>
    <col min="9732" max="9737" width="13.25" style="116" customWidth="1"/>
    <col min="9738" max="9739" width="3.25" style="116" customWidth="1"/>
    <col min="9740" max="9740" width="23.25" style="116" customWidth="1"/>
    <col min="9741" max="9746" width="13.25" style="116" customWidth="1"/>
    <col min="9747" max="9984" width="8" style="116"/>
    <col min="9985" max="9986" width="3.25" style="116" customWidth="1"/>
    <col min="9987" max="9987" width="20" style="116" customWidth="1"/>
    <col min="9988" max="9993" width="13.25" style="116" customWidth="1"/>
    <col min="9994" max="9995" width="3.25" style="116" customWidth="1"/>
    <col min="9996" max="9996" width="23.25" style="116" customWidth="1"/>
    <col min="9997" max="10002" width="13.25" style="116" customWidth="1"/>
    <col min="10003" max="10240" width="8" style="116"/>
    <col min="10241" max="10242" width="3.25" style="116" customWidth="1"/>
    <col min="10243" max="10243" width="20" style="116" customWidth="1"/>
    <col min="10244" max="10249" width="13.25" style="116" customWidth="1"/>
    <col min="10250" max="10251" width="3.25" style="116" customWidth="1"/>
    <col min="10252" max="10252" width="23.25" style="116" customWidth="1"/>
    <col min="10253" max="10258" width="13.25" style="116" customWidth="1"/>
    <col min="10259" max="10496" width="8" style="116"/>
    <col min="10497" max="10498" width="3.25" style="116" customWidth="1"/>
    <col min="10499" max="10499" width="20" style="116" customWidth="1"/>
    <col min="10500" max="10505" width="13.25" style="116" customWidth="1"/>
    <col min="10506" max="10507" width="3.25" style="116" customWidth="1"/>
    <col min="10508" max="10508" width="23.25" style="116" customWidth="1"/>
    <col min="10509" max="10514" width="13.25" style="116" customWidth="1"/>
    <col min="10515" max="10752" width="8" style="116"/>
    <col min="10753" max="10754" width="3.25" style="116" customWidth="1"/>
    <col min="10755" max="10755" width="20" style="116" customWidth="1"/>
    <col min="10756" max="10761" width="13.25" style="116" customWidth="1"/>
    <col min="10762" max="10763" width="3.25" style="116" customWidth="1"/>
    <col min="10764" max="10764" width="23.25" style="116" customWidth="1"/>
    <col min="10765" max="10770" width="13.25" style="116" customWidth="1"/>
    <col min="10771" max="11008" width="8" style="116"/>
    <col min="11009" max="11010" width="3.25" style="116" customWidth="1"/>
    <col min="11011" max="11011" width="20" style="116" customWidth="1"/>
    <col min="11012" max="11017" width="13.25" style="116" customWidth="1"/>
    <col min="11018" max="11019" width="3.25" style="116" customWidth="1"/>
    <col min="11020" max="11020" width="23.25" style="116" customWidth="1"/>
    <col min="11021" max="11026" width="13.25" style="116" customWidth="1"/>
    <col min="11027" max="11264" width="8" style="116"/>
    <col min="11265" max="11266" width="3.25" style="116" customWidth="1"/>
    <col min="11267" max="11267" width="20" style="116" customWidth="1"/>
    <col min="11268" max="11273" width="13.25" style="116" customWidth="1"/>
    <col min="11274" max="11275" width="3.25" style="116" customWidth="1"/>
    <col min="11276" max="11276" width="23.25" style="116" customWidth="1"/>
    <col min="11277" max="11282" width="13.25" style="116" customWidth="1"/>
    <col min="11283" max="11520" width="8" style="116"/>
    <col min="11521" max="11522" width="3.25" style="116" customWidth="1"/>
    <col min="11523" max="11523" width="20" style="116" customWidth="1"/>
    <col min="11524" max="11529" width="13.25" style="116" customWidth="1"/>
    <col min="11530" max="11531" width="3.25" style="116" customWidth="1"/>
    <col min="11532" max="11532" width="23.25" style="116" customWidth="1"/>
    <col min="11533" max="11538" width="13.25" style="116" customWidth="1"/>
    <col min="11539" max="11776" width="8" style="116"/>
    <col min="11777" max="11778" width="3.25" style="116" customWidth="1"/>
    <col min="11779" max="11779" width="20" style="116" customWidth="1"/>
    <col min="11780" max="11785" width="13.25" style="116" customWidth="1"/>
    <col min="11786" max="11787" width="3.25" style="116" customWidth="1"/>
    <col min="11788" max="11788" width="23.25" style="116" customWidth="1"/>
    <col min="11789" max="11794" width="13.25" style="116" customWidth="1"/>
    <col min="11795" max="12032" width="8" style="116"/>
    <col min="12033" max="12034" width="3.25" style="116" customWidth="1"/>
    <col min="12035" max="12035" width="20" style="116" customWidth="1"/>
    <col min="12036" max="12041" width="13.25" style="116" customWidth="1"/>
    <col min="12042" max="12043" width="3.25" style="116" customWidth="1"/>
    <col min="12044" max="12044" width="23.25" style="116" customWidth="1"/>
    <col min="12045" max="12050" width="13.25" style="116" customWidth="1"/>
    <col min="12051" max="12288" width="8" style="116"/>
    <col min="12289" max="12290" width="3.25" style="116" customWidth="1"/>
    <col min="12291" max="12291" width="20" style="116" customWidth="1"/>
    <col min="12292" max="12297" width="13.25" style="116" customWidth="1"/>
    <col min="12298" max="12299" width="3.25" style="116" customWidth="1"/>
    <col min="12300" max="12300" width="23.25" style="116" customWidth="1"/>
    <col min="12301" max="12306" width="13.25" style="116" customWidth="1"/>
    <col min="12307" max="12544" width="8" style="116"/>
    <col min="12545" max="12546" width="3.25" style="116" customWidth="1"/>
    <col min="12547" max="12547" width="20" style="116" customWidth="1"/>
    <col min="12548" max="12553" width="13.25" style="116" customWidth="1"/>
    <col min="12554" max="12555" width="3.25" style="116" customWidth="1"/>
    <col min="12556" max="12556" width="23.25" style="116" customWidth="1"/>
    <col min="12557" max="12562" width="13.25" style="116" customWidth="1"/>
    <col min="12563" max="12800" width="8" style="116"/>
    <col min="12801" max="12802" width="3.25" style="116" customWidth="1"/>
    <col min="12803" max="12803" width="20" style="116" customWidth="1"/>
    <col min="12804" max="12809" width="13.25" style="116" customWidth="1"/>
    <col min="12810" max="12811" width="3.25" style="116" customWidth="1"/>
    <col min="12812" max="12812" width="23.25" style="116" customWidth="1"/>
    <col min="12813" max="12818" width="13.25" style="116" customWidth="1"/>
    <col min="12819" max="13056" width="8" style="116"/>
    <col min="13057" max="13058" width="3.25" style="116" customWidth="1"/>
    <col min="13059" max="13059" width="20" style="116" customWidth="1"/>
    <col min="13060" max="13065" width="13.25" style="116" customWidth="1"/>
    <col min="13066" max="13067" width="3.25" style="116" customWidth="1"/>
    <col min="13068" max="13068" width="23.25" style="116" customWidth="1"/>
    <col min="13069" max="13074" width="13.25" style="116" customWidth="1"/>
    <col min="13075" max="13312" width="8" style="116"/>
    <col min="13313" max="13314" width="3.25" style="116" customWidth="1"/>
    <col min="13315" max="13315" width="20" style="116" customWidth="1"/>
    <col min="13316" max="13321" width="13.25" style="116" customWidth="1"/>
    <col min="13322" max="13323" width="3.25" style="116" customWidth="1"/>
    <col min="13324" max="13324" width="23.25" style="116" customWidth="1"/>
    <col min="13325" max="13330" width="13.25" style="116" customWidth="1"/>
    <col min="13331" max="13568" width="8" style="116"/>
    <col min="13569" max="13570" width="3.25" style="116" customWidth="1"/>
    <col min="13571" max="13571" width="20" style="116" customWidth="1"/>
    <col min="13572" max="13577" width="13.25" style="116" customWidth="1"/>
    <col min="13578" max="13579" width="3.25" style="116" customWidth="1"/>
    <col min="13580" max="13580" width="23.25" style="116" customWidth="1"/>
    <col min="13581" max="13586" width="13.25" style="116" customWidth="1"/>
    <col min="13587" max="13824" width="8" style="116"/>
    <col min="13825" max="13826" width="3.25" style="116" customWidth="1"/>
    <col min="13827" max="13827" width="20" style="116" customWidth="1"/>
    <col min="13828" max="13833" width="13.25" style="116" customWidth="1"/>
    <col min="13834" max="13835" width="3.25" style="116" customWidth="1"/>
    <col min="13836" max="13836" width="23.25" style="116" customWidth="1"/>
    <col min="13837" max="13842" width="13.25" style="116" customWidth="1"/>
    <col min="13843" max="14080" width="8" style="116"/>
    <col min="14081" max="14082" width="3.25" style="116" customWidth="1"/>
    <col min="14083" max="14083" width="20" style="116" customWidth="1"/>
    <col min="14084" max="14089" width="13.25" style="116" customWidth="1"/>
    <col min="14090" max="14091" width="3.25" style="116" customWidth="1"/>
    <col min="14092" max="14092" width="23.25" style="116" customWidth="1"/>
    <col min="14093" max="14098" width="13.25" style="116" customWidth="1"/>
    <col min="14099" max="14336" width="8" style="116"/>
    <col min="14337" max="14338" width="3.25" style="116" customWidth="1"/>
    <col min="14339" max="14339" width="20" style="116" customWidth="1"/>
    <col min="14340" max="14345" width="13.25" style="116" customWidth="1"/>
    <col min="14346" max="14347" width="3.25" style="116" customWidth="1"/>
    <col min="14348" max="14348" width="23.25" style="116" customWidth="1"/>
    <col min="14349" max="14354" width="13.25" style="116" customWidth="1"/>
    <col min="14355" max="14592" width="8" style="116"/>
    <col min="14593" max="14594" width="3.25" style="116" customWidth="1"/>
    <col min="14595" max="14595" width="20" style="116" customWidth="1"/>
    <col min="14596" max="14601" width="13.25" style="116" customWidth="1"/>
    <col min="14602" max="14603" width="3.25" style="116" customWidth="1"/>
    <col min="14604" max="14604" width="23.25" style="116" customWidth="1"/>
    <col min="14605" max="14610" width="13.25" style="116" customWidth="1"/>
    <col min="14611" max="14848" width="8" style="116"/>
    <col min="14849" max="14850" width="3.25" style="116" customWidth="1"/>
    <col min="14851" max="14851" width="20" style="116" customWidth="1"/>
    <col min="14852" max="14857" width="13.25" style="116" customWidth="1"/>
    <col min="14858" max="14859" width="3.25" style="116" customWidth="1"/>
    <col min="14860" max="14860" width="23.25" style="116" customWidth="1"/>
    <col min="14861" max="14866" width="13.25" style="116" customWidth="1"/>
    <col min="14867" max="15104" width="8" style="116"/>
    <col min="15105" max="15106" width="3.25" style="116" customWidth="1"/>
    <col min="15107" max="15107" width="20" style="116" customWidth="1"/>
    <col min="15108" max="15113" width="13.25" style="116" customWidth="1"/>
    <col min="15114" max="15115" width="3.25" style="116" customWidth="1"/>
    <col min="15116" max="15116" width="23.25" style="116" customWidth="1"/>
    <col min="15117" max="15122" width="13.25" style="116" customWidth="1"/>
    <col min="15123" max="15360" width="8" style="116"/>
    <col min="15361" max="15362" width="3.25" style="116" customWidth="1"/>
    <col min="15363" max="15363" width="20" style="116" customWidth="1"/>
    <col min="15364" max="15369" width="13.25" style="116" customWidth="1"/>
    <col min="15370" max="15371" width="3.25" style="116" customWidth="1"/>
    <col min="15372" max="15372" width="23.25" style="116" customWidth="1"/>
    <col min="15373" max="15378" width="13.25" style="116" customWidth="1"/>
    <col min="15379" max="15616" width="8" style="116"/>
    <col min="15617" max="15618" width="3.25" style="116" customWidth="1"/>
    <col min="15619" max="15619" width="20" style="116" customWidth="1"/>
    <col min="15620" max="15625" width="13.25" style="116" customWidth="1"/>
    <col min="15626" max="15627" width="3.25" style="116" customWidth="1"/>
    <col min="15628" max="15628" width="23.25" style="116" customWidth="1"/>
    <col min="15629" max="15634" width="13.25" style="116" customWidth="1"/>
    <col min="15635" max="15872" width="8" style="116"/>
    <col min="15873" max="15874" width="3.25" style="116" customWidth="1"/>
    <col min="15875" max="15875" width="20" style="116" customWidth="1"/>
    <col min="15876" max="15881" width="13.25" style="116" customWidth="1"/>
    <col min="15882" max="15883" width="3.25" style="116" customWidth="1"/>
    <col min="15884" max="15884" width="23.25" style="116" customWidth="1"/>
    <col min="15885" max="15890" width="13.25" style="116" customWidth="1"/>
    <col min="15891" max="16128" width="8" style="116"/>
    <col min="16129" max="16130" width="3.25" style="116" customWidth="1"/>
    <col min="16131" max="16131" width="20" style="116" customWidth="1"/>
    <col min="16132" max="16137" width="13.25" style="116" customWidth="1"/>
    <col min="16138" max="16139" width="3.25" style="116" customWidth="1"/>
    <col min="16140" max="16140" width="23.25" style="116" customWidth="1"/>
    <col min="16141" max="16146" width="13.25" style="116" customWidth="1"/>
    <col min="16147" max="16384" width="8" style="116"/>
  </cols>
  <sheetData>
    <row r="1" ht="17.1" customHeight="1" spans="1:1">
      <c r="A1" s="117"/>
    </row>
    <row r="2" ht="30" customHeight="1" spans="1:1">
      <c r="A2" s="118" t="s">
        <v>307</v>
      </c>
    </row>
    <row r="3" ht="18" customHeight="1" spans="1:10">
      <c r="A3" s="119" t="s">
        <v>1</v>
      </c>
      <c r="B3" s="120"/>
      <c r="C3" s="120"/>
      <c r="D3" s="120"/>
      <c r="E3" s="120"/>
      <c r="F3" s="120"/>
      <c r="G3" s="120"/>
      <c r="H3" s="120"/>
      <c r="I3" s="120"/>
      <c r="J3" s="117" t="s">
        <v>88</v>
      </c>
    </row>
    <row r="4" ht="18" customHeight="1" spans="1:18">
      <c r="A4" s="121" t="s">
        <v>4</v>
      </c>
      <c r="B4" s="122"/>
      <c r="C4" s="122"/>
      <c r="D4" s="122"/>
      <c r="E4" s="122"/>
      <c r="F4" s="122"/>
      <c r="G4" s="122"/>
      <c r="H4" s="122"/>
      <c r="I4" s="122"/>
      <c r="J4" s="126" t="s">
        <v>4</v>
      </c>
      <c r="K4" s="122"/>
      <c r="L4" s="122"/>
      <c r="M4" s="122"/>
      <c r="N4" s="122"/>
      <c r="O4" s="122"/>
      <c r="P4" s="122"/>
      <c r="Q4" s="122"/>
      <c r="R4" s="129"/>
    </row>
    <row r="5" ht="15.95" customHeight="1" spans="1:18">
      <c r="A5" s="121" t="s">
        <v>308</v>
      </c>
      <c r="B5" s="122"/>
      <c r="C5" s="122"/>
      <c r="D5" s="121" t="s">
        <v>207</v>
      </c>
      <c r="E5" s="122"/>
      <c r="F5" s="122"/>
      <c r="G5" s="121" t="s">
        <v>208</v>
      </c>
      <c r="H5" s="122"/>
      <c r="I5" s="122"/>
      <c r="J5" s="121" t="s">
        <v>309</v>
      </c>
      <c r="K5" s="122"/>
      <c r="L5" s="122"/>
      <c r="M5" s="121" t="s">
        <v>207</v>
      </c>
      <c r="N5" s="122"/>
      <c r="O5" s="122"/>
      <c r="P5" s="126" t="s">
        <v>208</v>
      </c>
      <c r="Q5" s="122"/>
      <c r="R5" s="129"/>
    </row>
    <row r="6" ht="15.95" customHeight="1" spans="1:18">
      <c r="A6" s="121" t="s">
        <v>103</v>
      </c>
      <c r="B6" s="121" t="s">
        <v>104</v>
      </c>
      <c r="C6" s="121" t="s">
        <v>304</v>
      </c>
      <c r="D6" s="121" t="s">
        <v>97</v>
      </c>
      <c r="E6" s="121" t="s">
        <v>91</v>
      </c>
      <c r="F6" s="121" t="s">
        <v>92</v>
      </c>
      <c r="G6" s="121" t="s">
        <v>97</v>
      </c>
      <c r="H6" s="121" t="s">
        <v>91</v>
      </c>
      <c r="I6" s="121" t="s">
        <v>92</v>
      </c>
      <c r="J6" s="121" t="s">
        <v>103</v>
      </c>
      <c r="K6" s="121" t="s">
        <v>104</v>
      </c>
      <c r="L6" s="121" t="s">
        <v>304</v>
      </c>
      <c r="M6" s="121" t="s">
        <v>97</v>
      </c>
      <c r="N6" s="121" t="s">
        <v>91</v>
      </c>
      <c r="O6" s="121" t="s">
        <v>92</v>
      </c>
      <c r="P6" s="121" t="s">
        <v>97</v>
      </c>
      <c r="Q6" s="121" t="s">
        <v>91</v>
      </c>
      <c r="R6" s="126" t="s">
        <v>92</v>
      </c>
    </row>
    <row r="7" ht="15.95" customHeight="1" spans="1:18">
      <c r="A7" s="123" t="s">
        <v>113</v>
      </c>
      <c r="B7" s="123" t="s">
        <v>114</v>
      </c>
      <c r="C7" s="123" t="s">
        <v>115</v>
      </c>
      <c r="D7" s="123" t="s">
        <v>116</v>
      </c>
      <c r="E7" s="123" t="s">
        <v>117</v>
      </c>
      <c r="F7" s="123" t="s">
        <v>118</v>
      </c>
      <c r="G7" s="123" t="s">
        <v>119</v>
      </c>
      <c r="H7" s="123" t="s">
        <v>120</v>
      </c>
      <c r="I7" s="123" t="s">
        <v>121</v>
      </c>
      <c r="J7" s="123" t="s">
        <v>122</v>
      </c>
      <c r="K7" s="123" t="s">
        <v>123</v>
      </c>
      <c r="L7" s="123" t="s">
        <v>124</v>
      </c>
      <c r="M7" s="123" t="s">
        <v>125</v>
      </c>
      <c r="N7" s="123" t="s">
        <v>126</v>
      </c>
      <c r="O7" s="123" t="s">
        <v>127</v>
      </c>
      <c r="P7" s="123" t="s">
        <v>128</v>
      </c>
      <c r="Q7" s="123" t="s">
        <v>129</v>
      </c>
      <c r="R7" s="130" t="s">
        <v>130</v>
      </c>
    </row>
    <row r="8" ht="15.95" hidden="1" customHeight="1"/>
    <row r="9" ht="15.95" customHeight="1" spans="1:18">
      <c r="A9" s="124" t="s">
        <v>310</v>
      </c>
      <c r="B9" s="124"/>
      <c r="C9" s="124" t="s">
        <v>311</v>
      </c>
      <c r="D9" s="125">
        <v>1527.26</v>
      </c>
      <c r="E9" s="125">
        <v>1527.26</v>
      </c>
      <c r="F9" s="125">
        <v>0</v>
      </c>
      <c r="G9" s="125">
        <v>0</v>
      </c>
      <c r="H9" s="125">
        <v>0</v>
      </c>
      <c r="I9" s="127">
        <v>0</v>
      </c>
      <c r="J9" s="124" t="s">
        <v>220</v>
      </c>
      <c r="K9" s="124"/>
      <c r="L9" s="128" t="s">
        <v>100</v>
      </c>
      <c r="M9" s="125">
        <v>11113.34</v>
      </c>
      <c r="N9" s="125">
        <v>11113.34</v>
      </c>
      <c r="O9" s="125">
        <v>0</v>
      </c>
      <c r="P9" s="125">
        <v>0</v>
      </c>
      <c r="Q9" s="125">
        <v>0</v>
      </c>
      <c r="R9" s="131">
        <v>0</v>
      </c>
    </row>
    <row r="10" ht="15.95" customHeight="1" spans="1:18">
      <c r="A10" s="124"/>
      <c r="B10" s="124" t="s">
        <v>150</v>
      </c>
      <c r="C10" s="124" t="s">
        <v>312</v>
      </c>
      <c r="D10" s="125">
        <v>1183.3</v>
      </c>
      <c r="E10" s="125">
        <v>1183.3</v>
      </c>
      <c r="F10" s="125">
        <v>0</v>
      </c>
      <c r="G10" s="125">
        <v>0</v>
      </c>
      <c r="H10" s="125">
        <v>0</v>
      </c>
      <c r="I10" s="127">
        <v>0</v>
      </c>
      <c r="J10" s="124"/>
      <c r="K10" s="124" t="s">
        <v>150</v>
      </c>
      <c r="L10" s="128" t="s">
        <v>313</v>
      </c>
      <c r="M10" s="125">
        <v>2963.11</v>
      </c>
      <c r="N10" s="125">
        <v>2963.11</v>
      </c>
      <c r="O10" s="125">
        <v>0</v>
      </c>
      <c r="P10" s="125">
        <v>0</v>
      </c>
      <c r="Q10" s="125">
        <v>0</v>
      </c>
      <c r="R10" s="131">
        <v>0</v>
      </c>
    </row>
    <row r="11" ht="15.95" customHeight="1" spans="1:18">
      <c r="A11" s="124"/>
      <c r="B11" s="124" t="s">
        <v>155</v>
      </c>
      <c r="C11" s="124" t="s">
        <v>314</v>
      </c>
      <c r="D11" s="125">
        <v>231.77</v>
      </c>
      <c r="E11" s="125">
        <v>231.77</v>
      </c>
      <c r="F11" s="125">
        <v>0</v>
      </c>
      <c r="G11" s="125">
        <v>0</v>
      </c>
      <c r="H11" s="125">
        <v>0</v>
      </c>
      <c r="I11" s="127">
        <v>0</v>
      </c>
      <c r="J11" s="124"/>
      <c r="K11" s="124" t="s">
        <v>155</v>
      </c>
      <c r="L11" s="128" t="s">
        <v>315</v>
      </c>
      <c r="M11" s="125">
        <v>1534.45</v>
      </c>
      <c r="N11" s="125">
        <v>1534.45</v>
      </c>
      <c r="O11" s="125">
        <v>0</v>
      </c>
      <c r="P11" s="125">
        <v>0</v>
      </c>
      <c r="Q11" s="125">
        <v>0</v>
      </c>
      <c r="R11" s="131">
        <v>0</v>
      </c>
    </row>
    <row r="12" ht="15.95" customHeight="1" spans="1:18">
      <c r="A12" s="124"/>
      <c r="B12" s="124" t="s">
        <v>159</v>
      </c>
      <c r="C12" s="124" t="s">
        <v>316</v>
      </c>
      <c r="D12" s="125">
        <v>104</v>
      </c>
      <c r="E12" s="125">
        <v>104</v>
      </c>
      <c r="F12" s="125">
        <v>0</v>
      </c>
      <c r="G12" s="125">
        <v>0</v>
      </c>
      <c r="H12" s="125">
        <v>0</v>
      </c>
      <c r="I12" s="127">
        <v>0</v>
      </c>
      <c r="J12" s="124"/>
      <c r="K12" s="124" t="s">
        <v>159</v>
      </c>
      <c r="L12" s="128" t="s">
        <v>317</v>
      </c>
      <c r="M12" s="124"/>
      <c r="N12" s="125">
        <v>0</v>
      </c>
      <c r="O12" s="125">
        <v>0</v>
      </c>
      <c r="P12" s="124"/>
      <c r="Q12" s="125">
        <v>0</v>
      </c>
      <c r="R12" s="131">
        <v>0</v>
      </c>
    </row>
    <row r="13" ht="15.95" customHeight="1" spans="1:18">
      <c r="A13" s="124"/>
      <c r="B13" s="124" t="s">
        <v>153</v>
      </c>
      <c r="C13" s="124" t="s">
        <v>318</v>
      </c>
      <c r="D13" s="125">
        <v>8.19</v>
      </c>
      <c r="E13" s="125">
        <v>8.19</v>
      </c>
      <c r="F13" s="125">
        <v>0</v>
      </c>
      <c r="G13" s="125">
        <v>0</v>
      </c>
      <c r="H13" s="125">
        <v>0</v>
      </c>
      <c r="I13" s="127">
        <v>0</v>
      </c>
      <c r="J13" s="124"/>
      <c r="K13" s="124" t="s">
        <v>187</v>
      </c>
      <c r="L13" s="128" t="s">
        <v>319</v>
      </c>
      <c r="M13" s="124"/>
      <c r="N13" s="125">
        <v>0</v>
      </c>
      <c r="O13" s="125">
        <v>0</v>
      </c>
      <c r="P13" s="124"/>
      <c r="Q13" s="125">
        <v>0</v>
      </c>
      <c r="R13" s="131">
        <v>0</v>
      </c>
    </row>
    <row r="14" ht="15.95" customHeight="1" spans="1:18">
      <c r="A14" s="124" t="s">
        <v>320</v>
      </c>
      <c r="B14" s="124"/>
      <c r="C14" s="124" t="s">
        <v>321</v>
      </c>
      <c r="D14" s="125">
        <v>725.04</v>
      </c>
      <c r="E14" s="125">
        <v>216.04</v>
      </c>
      <c r="F14" s="125">
        <v>509</v>
      </c>
      <c r="G14" s="125">
        <v>0</v>
      </c>
      <c r="H14" s="125">
        <v>0</v>
      </c>
      <c r="I14" s="127">
        <v>0</v>
      </c>
      <c r="J14" s="124"/>
      <c r="K14" s="124" t="s">
        <v>169</v>
      </c>
      <c r="L14" s="128" t="s">
        <v>322</v>
      </c>
      <c r="M14" s="125">
        <v>2147.52</v>
      </c>
      <c r="N14" s="125">
        <v>2147.52</v>
      </c>
      <c r="O14" s="125">
        <v>0</v>
      </c>
      <c r="P14" s="125">
        <v>0</v>
      </c>
      <c r="Q14" s="125">
        <v>0</v>
      </c>
      <c r="R14" s="131">
        <v>0</v>
      </c>
    </row>
    <row r="15" ht="30" customHeight="1" spans="1:18">
      <c r="A15" s="124"/>
      <c r="B15" s="124" t="s">
        <v>150</v>
      </c>
      <c r="C15" s="124" t="s">
        <v>323</v>
      </c>
      <c r="D15" s="125">
        <v>241.52</v>
      </c>
      <c r="E15" s="125">
        <v>169.52</v>
      </c>
      <c r="F15" s="125">
        <v>72</v>
      </c>
      <c r="G15" s="125">
        <v>0</v>
      </c>
      <c r="H15" s="125">
        <v>0</v>
      </c>
      <c r="I15" s="127">
        <v>0</v>
      </c>
      <c r="J15" s="124"/>
      <c r="K15" s="124" t="s">
        <v>164</v>
      </c>
      <c r="L15" s="128" t="s">
        <v>324</v>
      </c>
      <c r="M15" s="125">
        <v>3085.41</v>
      </c>
      <c r="N15" s="125">
        <v>3085.41</v>
      </c>
      <c r="O15" s="125">
        <v>0</v>
      </c>
      <c r="P15" s="125">
        <v>0</v>
      </c>
      <c r="Q15" s="125">
        <v>0</v>
      </c>
      <c r="R15" s="131">
        <v>0</v>
      </c>
    </row>
    <row r="16" ht="15.95" customHeight="1" spans="1:18">
      <c r="A16" s="124"/>
      <c r="B16" s="124" t="s">
        <v>155</v>
      </c>
      <c r="C16" s="124" t="s">
        <v>325</v>
      </c>
      <c r="D16" s="125">
        <v>20.98</v>
      </c>
      <c r="E16" s="125">
        <v>9.98</v>
      </c>
      <c r="F16" s="125">
        <v>11</v>
      </c>
      <c r="G16" s="125">
        <v>0</v>
      </c>
      <c r="H16" s="125">
        <v>0</v>
      </c>
      <c r="I16" s="127">
        <v>0</v>
      </c>
      <c r="J16" s="124"/>
      <c r="K16" s="124" t="s">
        <v>166</v>
      </c>
      <c r="L16" s="128" t="s">
        <v>326</v>
      </c>
      <c r="M16" s="125">
        <v>128.49</v>
      </c>
      <c r="N16" s="125">
        <v>128.49</v>
      </c>
      <c r="O16" s="125">
        <v>0</v>
      </c>
      <c r="P16" s="125">
        <v>0</v>
      </c>
      <c r="Q16" s="125">
        <v>0</v>
      </c>
      <c r="R16" s="131">
        <v>0</v>
      </c>
    </row>
    <row r="17" ht="15.95" customHeight="1" spans="1:18">
      <c r="A17" s="124"/>
      <c r="B17" s="124" t="s">
        <v>159</v>
      </c>
      <c r="C17" s="124" t="s">
        <v>327</v>
      </c>
      <c r="D17" s="125">
        <v>103.65</v>
      </c>
      <c r="E17" s="125">
        <v>0.65</v>
      </c>
      <c r="F17" s="125">
        <v>103</v>
      </c>
      <c r="G17" s="125">
        <v>0</v>
      </c>
      <c r="H17" s="125">
        <v>0</v>
      </c>
      <c r="I17" s="127">
        <v>0</v>
      </c>
      <c r="J17" s="124"/>
      <c r="K17" s="124" t="s">
        <v>122</v>
      </c>
      <c r="L17" s="128" t="s">
        <v>328</v>
      </c>
      <c r="M17" s="125">
        <v>609.53</v>
      </c>
      <c r="N17" s="125">
        <v>609.53</v>
      </c>
      <c r="O17" s="125">
        <v>0</v>
      </c>
      <c r="P17" s="125">
        <v>0</v>
      </c>
      <c r="Q17" s="125">
        <v>0</v>
      </c>
      <c r="R17" s="131">
        <v>0</v>
      </c>
    </row>
    <row r="18" ht="15.95" customHeight="1" spans="1:18">
      <c r="A18" s="124"/>
      <c r="B18" s="124" t="s">
        <v>162</v>
      </c>
      <c r="C18" s="124" t="s">
        <v>329</v>
      </c>
      <c r="D18" s="125">
        <v>0</v>
      </c>
      <c r="E18" s="125">
        <v>0</v>
      </c>
      <c r="F18" s="125">
        <v>0</v>
      </c>
      <c r="G18" s="125">
        <v>0</v>
      </c>
      <c r="H18" s="125">
        <v>0</v>
      </c>
      <c r="I18" s="127">
        <v>0</v>
      </c>
      <c r="J18" s="124"/>
      <c r="K18" s="124" t="s">
        <v>123</v>
      </c>
      <c r="L18" s="128" t="s">
        <v>330</v>
      </c>
      <c r="M18" s="124"/>
      <c r="N18" s="125">
        <v>0</v>
      </c>
      <c r="O18" s="125">
        <v>0</v>
      </c>
      <c r="P18" s="124"/>
      <c r="Q18" s="125">
        <v>0</v>
      </c>
      <c r="R18" s="131">
        <v>0</v>
      </c>
    </row>
    <row r="19" ht="15.95" customHeight="1" spans="1:18">
      <c r="A19" s="124"/>
      <c r="B19" s="124" t="s">
        <v>145</v>
      </c>
      <c r="C19" s="124" t="s">
        <v>331</v>
      </c>
      <c r="D19" s="125">
        <v>25.75</v>
      </c>
      <c r="E19" s="125">
        <v>7.75</v>
      </c>
      <c r="F19" s="125">
        <v>18</v>
      </c>
      <c r="G19" s="125">
        <v>0</v>
      </c>
      <c r="H19" s="125">
        <v>0</v>
      </c>
      <c r="I19" s="127">
        <v>0</v>
      </c>
      <c r="J19" s="124"/>
      <c r="K19" s="124" t="s">
        <v>124</v>
      </c>
      <c r="L19" s="128" t="s">
        <v>332</v>
      </c>
      <c r="M19" s="125">
        <v>84.09</v>
      </c>
      <c r="N19" s="125">
        <v>84.09</v>
      </c>
      <c r="O19" s="125">
        <v>0</v>
      </c>
      <c r="P19" s="125">
        <v>0</v>
      </c>
      <c r="Q19" s="125">
        <v>0</v>
      </c>
      <c r="R19" s="131">
        <v>0</v>
      </c>
    </row>
    <row r="20" ht="15.95" customHeight="1" spans="1:18">
      <c r="A20" s="124"/>
      <c r="B20" s="124" t="s">
        <v>187</v>
      </c>
      <c r="C20" s="124" t="s">
        <v>333</v>
      </c>
      <c r="D20" s="125">
        <v>10.1</v>
      </c>
      <c r="E20" s="125">
        <v>5.1</v>
      </c>
      <c r="F20" s="125">
        <v>5</v>
      </c>
      <c r="G20" s="125">
        <v>0</v>
      </c>
      <c r="H20" s="125">
        <v>0</v>
      </c>
      <c r="I20" s="127">
        <v>0</v>
      </c>
      <c r="J20" s="124"/>
      <c r="K20" s="124" t="s">
        <v>125</v>
      </c>
      <c r="L20" s="128" t="s">
        <v>316</v>
      </c>
      <c r="M20" s="125">
        <v>560.74</v>
      </c>
      <c r="N20" s="125">
        <v>560.74</v>
      </c>
      <c r="O20" s="125">
        <v>0</v>
      </c>
      <c r="P20" s="125">
        <v>0</v>
      </c>
      <c r="Q20" s="125">
        <v>0</v>
      </c>
      <c r="R20" s="131">
        <v>0</v>
      </c>
    </row>
    <row r="21" ht="15.95" customHeight="1" spans="1:18">
      <c r="A21" s="124"/>
      <c r="B21" s="124" t="s">
        <v>169</v>
      </c>
      <c r="C21" s="124" t="s">
        <v>334</v>
      </c>
      <c r="D21" s="124"/>
      <c r="E21" s="125">
        <v>0</v>
      </c>
      <c r="F21" s="125">
        <v>0</v>
      </c>
      <c r="G21" s="124"/>
      <c r="H21" s="125">
        <v>0</v>
      </c>
      <c r="I21" s="127">
        <v>0</v>
      </c>
      <c r="J21" s="124"/>
      <c r="K21" s="124" t="s">
        <v>126</v>
      </c>
      <c r="L21" s="128" t="s">
        <v>335</v>
      </c>
      <c r="M21" s="124"/>
      <c r="N21" s="125">
        <v>0</v>
      </c>
      <c r="O21" s="125">
        <v>0</v>
      </c>
      <c r="P21" s="124"/>
      <c r="Q21" s="125">
        <v>0</v>
      </c>
      <c r="R21" s="131">
        <v>0</v>
      </c>
    </row>
    <row r="22" ht="15.95" customHeight="1" spans="1:18">
      <c r="A22" s="124"/>
      <c r="B22" s="124" t="s">
        <v>164</v>
      </c>
      <c r="C22" s="124" t="s">
        <v>336</v>
      </c>
      <c r="D22" s="125">
        <v>8.7</v>
      </c>
      <c r="E22" s="125">
        <v>8.7</v>
      </c>
      <c r="F22" s="125">
        <v>0</v>
      </c>
      <c r="G22" s="125">
        <v>0</v>
      </c>
      <c r="H22" s="125">
        <v>0</v>
      </c>
      <c r="I22" s="127">
        <v>0</v>
      </c>
      <c r="J22" s="124"/>
      <c r="K22" s="124" t="s">
        <v>153</v>
      </c>
      <c r="L22" s="128" t="s">
        <v>318</v>
      </c>
      <c r="M22" s="124"/>
      <c r="N22" s="125">
        <v>0</v>
      </c>
      <c r="O22" s="125">
        <v>0</v>
      </c>
      <c r="P22" s="124"/>
      <c r="Q22" s="125">
        <v>0</v>
      </c>
      <c r="R22" s="131">
        <v>0</v>
      </c>
    </row>
    <row r="23" ht="15.95" customHeight="1" spans="1:18">
      <c r="A23" s="124"/>
      <c r="B23" s="124" t="s">
        <v>166</v>
      </c>
      <c r="C23" s="124" t="s">
        <v>337</v>
      </c>
      <c r="D23" s="125">
        <v>2.95</v>
      </c>
      <c r="E23" s="125">
        <v>2.95</v>
      </c>
      <c r="F23" s="125">
        <v>0</v>
      </c>
      <c r="G23" s="125">
        <v>0</v>
      </c>
      <c r="H23" s="125">
        <v>0</v>
      </c>
      <c r="I23" s="127">
        <v>0</v>
      </c>
      <c r="J23" s="124" t="s">
        <v>229</v>
      </c>
      <c r="K23" s="124"/>
      <c r="L23" s="128" t="s">
        <v>101</v>
      </c>
      <c r="M23" s="125">
        <v>1098.32</v>
      </c>
      <c r="N23" s="125">
        <v>525.32</v>
      </c>
      <c r="O23" s="125">
        <v>573</v>
      </c>
      <c r="P23" s="125">
        <v>0</v>
      </c>
      <c r="Q23" s="125">
        <v>0</v>
      </c>
      <c r="R23" s="131">
        <v>0</v>
      </c>
    </row>
    <row r="24" ht="15.95" customHeight="1" spans="1:18">
      <c r="A24" s="124"/>
      <c r="B24" s="124" t="s">
        <v>153</v>
      </c>
      <c r="C24" s="124" t="s">
        <v>338</v>
      </c>
      <c r="D24" s="125">
        <v>311.39</v>
      </c>
      <c r="E24" s="125">
        <v>11.39</v>
      </c>
      <c r="F24" s="125">
        <v>300</v>
      </c>
      <c r="G24" s="125">
        <v>0</v>
      </c>
      <c r="H24" s="125">
        <v>0</v>
      </c>
      <c r="I24" s="127">
        <v>0</v>
      </c>
      <c r="J24" s="124"/>
      <c r="K24" s="124" t="s">
        <v>150</v>
      </c>
      <c r="L24" s="128" t="s">
        <v>339</v>
      </c>
      <c r="M24" s="125">
        <v>78.3</v>
      </c>
      <c r="N24" s="125">
        <v>45.1</v>
      </c>
      <c r="O24" s="125">
        <v>33.2</v>
      </c>
      <c r="P24" s="125">
        <v>0</v>
      </c>
      <c r="Q24" s="125">
        <v>0</v>
      </c>
      <c r="R24" s="131">
        <v>0</v>
      </c>
    </row>
    <row r="25" ht="15.95" customHeight="1" spans="1:18">
      <c r="A25" s="124" t="s">
        <v>340</v>
      </c>
      <c r="B25" s="124"/>
      <c r="C25" s="124" t="s">
        <v>341</v>
      </c>
      <c r="D25" s="124"/>
      <c r="E25" s="125">
        <v>0</v>
      </c>
      <c r="F25" s="125">
        <v>0</v>
      </c>
      <c r="G25" s="124"/>
      <c r="H25" s="125">
        <v>0</v>
      </c>
      <c r="I25" s="127">
        <v>0</v>
      </c>
      <c r="J25" s="124"/>
      <c r="K25" s="124" t="s">
        <v>155</v>
      </c>
      <c r="L25" s="128" t="s">
        <v>342</v>
      </c>
      <c r="M25" s="125">
        <v>14.9</v>
      </c>
      <c r="N25" s="125">
        <v>2.9</v>
      </c>
      <c r="O25" s="125">
        <v>12</v>
      </c>
      <c r="P25" s="125">
        <v>0</v>
      </c>
      <c r="Q25" s="125">
        <v>0</v>
      </c>
      <c r="R25" s="131">
        <v>0</v>
      </c>
    </row>
    <row r="26" ht="15.95" customHeight="1" spans="1:18">
      <c r="A26" s="124"/>
      <c r="B26" s="124" t="s">
        <v>150</v>
      </c>
      <c r="C26" s="124" t="s">
        <v>343</v>
      </c>
      <c r="D26" s="124"/>
      <c r="E26" s="125">
        <v>0</v>
      </c>
      <c r="F26" s="125">
        <v>0</v>
      </c>
      <c r="G26" s="124"/>
      <c r="H26" s="125">
        <v>0</v>
      </c>
      <c r="I26" s="127">
        <v>0</v>
      </c>
      <c r="J26" s="124"/>
      <c r="K26" s="124" t="s">
        <v>159</v>
      </c>
      <c r="L26" s="128" t="s">
        <v>344</v>
      </c>
      <c r="M26" s="124"/>
      <c r="N26" s="125">
        <v>0</v>
      </c>
      <c r="O26" s="125">
        <v>0</v>
      </c>
      <c r="P26" s="124"/>
      <c r="Q26" s="125">
        <v>0</v>
      </c>
      <c r="R26" s="131">
        <v>0</v>
      </c>
    </row>
    <row r="27" ht="15.95" customHeight="1" spans="1:18">
      <c r="A27" s="124"/>
      <c r="B27" s="124" t="s">
        <v>155</v>
      </c>
      <c r="C27" s="124" t="s">
        <v>345</v>
      </c>
      <c r="D27" s="124"/>
      <c r="E27" s="125">
        <v>0</v>
      </c>
      <c r="F27" s="125">
        <v>0</v>
      </c>
      <c r="G27" s="124"/>
      <c r="H27" s="125">
        <v>0</v>
      </c>
      <c r="I27" s="127">
        <v>0</v>
      </c>
      <c r="J27" s="124"/>
      <c r="K27" s="124" t="s">
        <v>162</v>
      </c>
      <c r="L27" s="128" t="s">
        <v>346</v>
      </c>
      <c r="M27" s="125">
        <v>0.03</v>
      </c>
      <c r="N27" s="125">
        <v>0.03</v>
      </c>
      <c r="O27" s="125">
        <v>0</v>
      </c>
      <c r="P27" s="125">
        <v>0</v>
      </c>
      <c r="Q27" s="125">
        <v>0</v>
      </c>
      <c r="R27" s="131">
        <v>0</v>
      </c>
    </row>
    <row r="28" ht="15.95" customHeight="1" spans="1:18">
      <c r="A28" s="124"/>
      <c r="B28" s="124" t="s">
        <v>159</v>
      </c>
      <c r="C28" s="124" t="s">
        <v>347</v>
      </c>
      <c r="D28" s="124"/>
      <c r="E28" s="125">
        <v>0</v>
      </c>
      <c r="F28" s="125">
        <v>0</v>
      </c>
      <c r="G28" s="124"/>
      <c r="H28" s="125">
        <v>0</v>
      </c>
      <c r="I28" s="127">
        <v>0</v>
      </c>
      <c r="J28" s="124"/>
      <c r="K28" s="124" t="s">
        <v>145</v>
      </c>
      <c r="L28" s="128" t="s">
        <v>348</v>
      </c>
      <c r="M28" s="125">
        <v>9.8</v>
      </c>
      <c r="N28" s="125">
        <v>9.8</v>
      </c>
      <c r="O28" s="125">
        <v>0</v>
      </c>
      <c r="P28" s="125">
        <v>0</v>
      </c>
      <c r="Q28" s="125">
        <v>0</v>
      </c>
      <c r="R28" s="131">
        <v>0</v>
      </c>
    </row>
    <row r="29" ht="30" customHeight="1" spans="1:18">
      <c r="A29" s="124"/>
      <c r="B29" s="124" t="s">
        <v>145</v>
      </c>
      <c r="C29" s="124" t="s">
        <v>349</v>
      </c>
      <c r="D29" s="124"/>
      <c r="E29" s="125">
        <v>0</v>
      </c>
      <c r="F29" s="125">
        <v>0</v>
      </c>
      <c r="G29" s="124"/>
      <c r="H29" s="125">
        <v>0</v>
      </c>
      <c r="I29" s="127">
        <v>0</v>
      </c>
      <c r="J29" s="124"/>
      <c r="K29" s="124" t="s">
        <v>187</v>
      </c>
      <c r="L29" s="128" t="s">
        <v>350</v>
      </c>
      <c r="M29" s="125">
        <v>13.8</v>
      </c>
      <c r="N29" s="125">
        <v>13.8</v>
      </c>
      <c r="O29" s="125">
        <v>0</v>
      </c>
      <c r="P29" s="125">
        <v>0</v>
      </c>
      <c r="Q29" s="125">
        <v>0</v>
      </c>
      <c r="R29" s="131">
        <v>0</v>
      </c>
    </row>
    <row r="30" ht="15.95" customHeight="1" spans="1:18">
      <c r="A30" s="124"/>
      <c r="B30" s="124" t="s">
        <v>187</v>
      </c>
      <c r="C30" s="124" t="s">
        <v>351</v>
      </c>
      <c r="D30" s="124"/>
      <c r="E30" s="125">
        <v>0</v>
      </c>
      <c r="F30" s="125">
        <v>0</v>
      </c>
      <c r="G30" s="124"/>
      <c r="H30" s="125">
        <v>0</v>
      </c>
      <c r="I30" s="127">
        <v>0</v>
      </c>
      <c r="J30" s="124"/>
      <c r="K30" s="124" t="s">
        <v>169</v>
      </c>
      <c r="L30" s="128" t="s">
        <v>352</v>
      </c>
      <c r="M30" s="125">
        <v>11.95</v>
      </c>
      <c r="N30" s="125">
        <v>11.95</v>
      </c>
      <c r="O30" s="125">
        <v>0</v>
      </c>
      <c r="P30" s="125">
        <v>0</v>
      </c>
      <c r="Q30" s="125">
        <v>0</v>
      </c>
      <c r="R30" s="131">
        <v>0</v>
      </c>
    </row>
    <row r="31" ht="15.95" customHeight="1" spans="1:18">
      <c r="A31" s="124"/>
      <c r="B31" s="124" t="s">
        <v>169</v>
      </c>
      <c r="C31" s="124" t="s">
        <v>353</v>
      </c>
      <c r="D31" s="124"/>
      <c r="E31" s="125">
        <v>0</v>
      </c>
      <c r="F31" s="125">
        <v>0</v>
      </c>
      <c r="G31" s="124"/>
      <c r="H31" s="125">
        <v>0</v>
      </c>
      <c r="I31" s="127">
        <v>0</v>
      </c>
      <c r="J31" s="124"/>
      <c r="K31" s="124" t="s">
        <v>164</v>
      </c>
      <c r="L31" s="128" t="s">
        <v>354</v>
      </c>
      <c r="M31" s="124"/>
      <c r="N31" s="125">
        <v>0</v>
      </c>
      <c r="O31" s="125">
        <v>0</v>
      </c>
      <c r="P31" s="124"/>
      <c r="Q31" s="125">
        <v>0</v>
      </c>
      <c r="R31" s="131">
        <v>0</v>
      </c>
    </row>
    <row r="32" ht="15.95" customHeight="1" spans="1:18">
      <c r="A32" s="124"/>
      <c r="B32" s="124" t="s">
        <v>153</v>
      </c>
      <c r="C32" s="124" t="s">
        <v>355</v>
      </c>
      <c r="D32" s="124"/>
      <c r="E32" s="125">
        <v>0</v>
      </c>
      <c r="F32" s="125">
        <v>0</v>
      </c>
      <c r="G32" s="124"/>
      <c r="H32" s="125">
        <v>0</v>
      </c>
      <c r="I32" s="127">
        <v>0</v>
      </c>
      <c r="J32" s="124"/>
      <c r="K32" s="124" t="s">
        <v>166</v>
      </c>
      <c r="L32" s="128" t="s">
        <v>356</v>
      </c>
      <c r="M32" s="125">
        <v>20.41</v>
      </c>
      <c r="N32" s="125">
        <v>20.41</v>
      </c>
      <c r="O32" s="125">
        <v>0</v>
      </c>
      <c r="P32" s="125">
        <v>0</v>
      </c>
      <c r="Q32" s="125">
        <v>0</v>
      </c>
      <c r="R32" s="131">
        <v>0</v>
      </c>
    </row>
    <row r="33" ht="15.95" customHeight="1" spans="1:18">
      <c r="A33" s="124" t="s">
        <v>357</v>
      </c>
      <c r="B33" s="124"/>
      <c r="C33" s="124" t="s">
        <v>358</v>
      </c>
      <c r="D33" s="124"/>
      <c r="E33" s="125">
        <v>0</v>
      </c>
      <c r="F33" s="125">
        <v>0</v>
      </c>
      <c r="G33" s="124"/>
      <c r="H33" s="125">
        <v>0</v>
      </c>
      <c r="I33" s="127">
        <v>0</v>
      </c>
      <c r="J33" s="124"/>
      <c r="K33" s="124" t="s">
        <v>123</v>
      </c>
      <c r="L33" s="128" t="s">
        <v>359</v>
      </c>
      <c r="M33" s="125">
        <v>63.1</v>
      </c>
      <c r="N33" s="125">
        <v>30.1</v>
      </c>
      <c r="O33" s="125">
        <v>33</v>
      </c>
      <c r="P33" s="125">
        <v>0</v>
      </c>
      <c r="Q33" s="125">
        <v>0</v>
      </c>
      <c r="R33" s="131">
        <v>0</v>
      </c>
    </row>
    <row r="34" ht="15.95" customHeight="1" spans="1:18">
      <c r="A34" s="124"/>
      <c r="B34" s="124" t="s">
        <v>150</v>
      </c>
      <c r="C34" s="124" t="s">
        <v>343</v>
      </c>
      <c r="D34" s="124"/>
      <c r="E34" s="125">
        <v>0</v>
      </c>
      <c r="F34" s="125">
        <v>0</v>
      </c>
      <c r="G34" s="124"/>
      <c r="H34" s="125">
        <v>0</v>
      </c>
      <c r="I34" s="127">
        <v>0</v>
      </c>
      <c r="J34" s="124"/>
      <c r="K34" s="124" t="s">
        <v>124</v>
      </c>
      <c r="L34" s="128" t="s">
        <v>334</v>
      </c>
      <c r="M34" s="124"/>
      <c r="N34" s="125">
        <v>0</v>
      </c>
      <c r="O34" s="125">
        <v>0</v>
      </c>
      <c r="P34" s="124"/>
      <c r="Q34" s="125">
        <v>0</v>
      </c>
      <c r="R34" s="131">
        <v>0</v>
      </c>
    </row>
    <row r="35" ht="15.95" customHeight="1" spans="1:18">
      <c r="A35" s="124"/>
      <c r="B35" s="124" t="s">
        <v>155</v>
      </c>
      <c r="C35" s="124" t="s">
        <v>345</v>
      </c>
      <c r="D35" s="124"/>
      <c r="E35" s="125">
        <v>0</v>
      </c>
      <c r="F35" s="125">
        <v>0</v>
      </c>
      <c r="G35" s="124"/>
      <c r="H35" s="125">
        <v>0</v>
      </c>
      <c r="I35" s="127">
        <v>0</v>
      </c>
      <c r="J35" s="124"/>
      <c r="K35" s="124" t="s">
        <v>125</v>
      </c>
      <c r="L35" s="128" t="s">
        <v>337</v>
      </c>
      <c r="M35" s="125">
        <v>15.45</v>
      </c>
      <c r="N35" s="125">
        <v>12.95</v>
      </c>
      <c r="O35" s="125">
        <v>2.5</v>
      </c>
      <c r="P35" s="125">
        <v>0</v>
      </c>
      <c r="Q35" s="125">
        <v>0</v>
      </c>
      <c r="R35" s="131">
        <v>0</v>
      </c>
    </row>
    <row r="36" ht="15.95" customHeight="1" spans="1:18">
      <c r="A36" s="124"/>
      <c r="B36" s="124" t="s">
        <v>159</v>
      </c>
      <c r="C36" s="124" t="s">
        <v>347</v>
      </c>
      <c r="D36" s="124"/>
      <c r="E36" s="125">
        <v>0</v>
      </c>
      <c r="F36" s="125">
        <v>0</v>
      </c>
      <c r="G36" s="124"/>
      <c r="H36" s="125">
        <v>0</v>
      </c>
      <c r="I36" s="127">
        <v>0</v>
      </c>
      <c r="J36" s="124"/>
      <c r="K36" s="124" t="s">
        <v>126</v>
      </c>
      <c r="L36" s="128" t="s">
        <v>360</v>
      </c>
      <c r="M36" s="125">
        <v>0.4</v>
      </c>
      <c r="N36" s="125">
        <v>0.4</v>
      </c>
      <c r="O36" s="125">
        <v>0</v>
      </c>
      <c r="P36" s="125">
        <v>0</v>
      </c>
      <c r="Q36" s="125">
        <v>0</v>
      </c>
      <c r="R36" s="131">
        <v>0</v>
      </c>
    </row>
    <row r="37" ht="15.95" customHeight="1" spans="1:18">
      <c r="A37" s="124"/>
      <c r="B37" s="124" t="s">
        <v>162</v>
      </c>
      <c r="C37" s="124" t="s">
        <v>351</v>
      </c>
      <c r="D37" s="124"/>
      <c r="E37" s="125">
        <v>0</v>
      </c>
      <c r="F37" s="125">
        <v>0</v>
      </c>
      <c r="G37" s="124"/>
      <c r="H37" s="125">
        <v>0</v>
      </c>
      <c r="I37" s="127">
        <v>0</v>
      </c>
      <c r="J37" s="124"/>
      <c r="K37" s="124" t="s">
        <v>127</v>
      </c>
      <c r="L37" s="128" t="s">
        <v>325</v>
      </c>
      <c r="M37" s="125">
        <v>27.27</v>
      </c>
      <c r="N37" s="125">
        <v>16.27</v>
      </c>
      <c r="O37" s="125">
        <v>11</v>
      </c>
      <c r="P37" s="125">
        <v>0</v>
      </c>
      <c r="Q37" s="125">
        <v>0</v>
      </c>
      <c r="R37" s="131">
        <v>0</v>
      </c>
    </row>
    <row r="38" ht="15.95" customHeight="1" spans="1:18">
      <c r="A38" s="124"/>
      <c r="B38" s="124" t="s">
        <v>145</v>
      </c>
      <c r="C38" s="124" t="s">
        <v>353</v>
      </c>
      <c r="D38" s="124"/>
      <c r="E38" s="125">
        <v>0</v>
      </c>
      <c r="F38" s="125">
        <v>0</v>
      </c>
      <c r="G38" s="124"/>
      <c r="H38" s="125">
        <v>0</v>
      </c>
      <c r="I38" s="127">
        <v>0</v>
      </c>
      <c r="J38" s="124"/>
      <c r="K38" s="124" t="s">
        <v>128</v>
      </c>
      <c r="L38" s="128" t="s">
        <v>327</v>
      </c>
      <c r="M38" s="125">
        <v>108.15</v>
      </c>
      <c r="N38" s="125">
        <v>5.15</v>
      </c>
      <c r="O38" s="125">
        <v>103</v>
      </c>
      <c r="P38" s="125">
        <v>0</v>
      </c>
      <c r="Q38" s="125">
        <v>0</v>
      </c>
      <c r="R38" s="131">
        <v>0</v>
      </c>
    </row>
    <row r="39" ht="15.95" customHeight="1" spans="1:18">
      <c r="A39" s="124"/>
      <c r="B39" s="124" t="s">
        <v>153</v>
      </c>
      <c r="C39" s="124" t="s">
        <v>355</v>
      </c>
      <c r="D39" s="124"/>
      <c r="E39" s="125">
        <v>0</v>
      </c>
      <c r="F39" s="125">
        <v>0</v>
      </c>
      <c r="G39" s="124"/>
      <c r="H39" s="125">
        <v>0</v>
      </c>
      <c r="I39" s="127">
        <v>0</v>
      </c>
      <c r="J39" s="124"/>
      <c r="K39" s="124" t="s">
        <v>129</v>
      </c>
      <c r="L39" s="128" t="s">
        <v>333</v>
      </c>
      <c r="M39" s="125">
        <v>14.1</v>
      </c>
      <c r="N39" s="125">
        <v>9.1</v>
      </c>
      <c r="O39" s="125">
        <v>5</v>
      </c>
      <c r="P39" s="125">
        <v>0</v>
      </c>
      <c r="Q39" s="125">
        <v>0</v>
      </c>
      <c r="R39" s="131">
        <v>0</v>
      </c>
    </row>
    <row r="40" ht="15.95" customHeight="1" spans="1:18">
      <c r="A40" s="124" t="s">
        <v>361</v>
      </c>
      <c r="B40" s="124"/>
      <c r="C40" s="124" t="s">
        <v>362</v>
      </c>
      <c r="D40" s="125">
        <v>9959.36</v>
      </c>
      <c r="E40" s="125">
        <v>9895.36</v>
      </c>
      <c r="F40" s="125">
        <v>64</v>
      </c>
      <c r="G40" s="125">
        <v>0</v>
      </c>
      <c r="H40" s="125">
        <v>0</v>
      </c>
      <c r="I40" s="127">
        <v>0</v>
      </c>
      <c r="J40" s="124"/>
      <c r="K40" s="124" t="s">
        <v>130</v>
      </c>
      <c r="L40" s="128" t="s">
        <v>363</v>
      </c>
      <c r="M40" s="125">
        <v>56.8</v>
      </c>
      <c r="N40" s="125">
        <v>1.5</v>
      </c>
      <c r="O40" s="125">
        <v>55.3</v>
      </c>
      <c r="P40" s="125">
        <v>0</v>
      </c>
      <c r="Q40" s="125">
        <v>0</v>
      </c>
      <c r="R40" s="131">
        <v>0</v>
      </c>
    </row>
    <row r="41" ht="15.95" customHeight="1" spans="1:18">
      <c r="A41" s="124"/>
      <c r="B41" s="124" t="s">
        <v>150</v>
      </c>
      <c r="C41" s="124" t="s">
        <v>100</v>
      </c>
      <c r="D41" s="125">
        <v>9586.08</v>
      </c>
      <c r="E41" s="125">
        <v>9586.08</v>
      </c>
      <c r="F41" s="125">
        <v>0</v>
      </c>
      <c r="G41" s="125">
        <v>0</v>
      </c>
      <c r="H41" s="125">
        <v>0</v>
      </c>
      <c r="I41" s="127">
        <v>0</v>
      </c>
      <c r="J41" s="124"/>
      <c r="K41" s="124" t="s">
        <v>136</v>
      </c>
      <c r="L41" s="128" t="s">
        <v>364</v>
      </c>
      <c r="M41" s="125">
        <v>0</v>
      </c>
      <c r="N41" s="125">
        <v>0</v>
      </c>
      <c r="O41" s="125">
        <v>0</v>
      </c>
      <c r="P41" s="125">
        <v>0</v>
      </c>
      <c r="Q41" s="125">
        <v>0</v>
      </c>
      <c r="R41" s="131">
        <v>0</v>
      </c>
    </row>
    <row r="42" ht="15.95" customHeight="1" spans="1:18">
      <c r="A42" s="124"/>
      <c r="B42" s="124" t="s">
        <v>155</v>
      </c>
      <c r="C42" s="124" t="s">
        <v>101</v>
      </c>
      <c r="D42" s="125">
        <v>373.28</v>
      </c>
      <c r="E42" s="125">
        <v>309.28</v>
      </c>
      <c r="F42" s="125">
        <v>64</v>
      </c>
      <c r="G42" s="125">
        <v>0</v>
      </c>
      <c r="H42" s="125">
        <v>0</v>
      </c>
      <c r="I42" s="127">
        <v>0</v>
      </c>
      <c r="J42" s="124"/>
      <c r="K42" s="124" t="s">
        <v>137</v>
      </c>
      <c r="L42" s="128" t="s">
        <v>365</v>
      </c>
      <c r="M42" s="124"/>
      <c r="N42" s="125">
        <v>0</v>
      </c>
      <c r="O42" s="125">
        <v>0</v>
      </c>
      <c r="P42" s="124"/>
      <c r="Q42" s="125">
        <v>0</v>
      </c>
      <c r="R42" s="131">
        <v>0</v>
      </c>
    </row>
    <row r="43" ht="15.95" customHeight="1" spans="1:18">
      <c r="A43" s="124"/>
      <c r="B43" s="124" t="s">
        <v>153</v>
      </c>
      <c r="C43" s="124" t="s">
        <v>366</v>
      </c>
      <c r="D43" s="124"/>
      <c r="E43" s="125">
        <v>0</v>
      </c>
      <c r="F43" s="125">
        <v>0</v>
      </c>
      <c r="G43" s="124"/>
      <c r="H43" s="125">
        <v>0</v>
      </c>
      <c r="I43" s="127">
        <v>0</v>
      </c>
      <c r="J43" s="124"/>
      <c r="K43" s="124" t="s">
        <v>138</v>
      </c>
      <c r="L43" s="128" t="s">
        <v>367</v>
      </c>
      <c r="M43" s="125">
        <v>27.55</v>
      </c>
      <c r="N43" s="125">
        <v>19.55</v>
      </c>
      <c r="O43" s="125">
        <v>8</v>
      </c>
      <c r="P43" s="125">
        <v>0</v>
      </c>
      <c r="Q43" s="125">
        <v>0</v>
      </c>
      <c r="R43" s="131">
        <v>0</v>
      </c>
    </row>
    <row r="44" ht="15.95" customHeight="1" spans="1:18">
      <c r="A44" s="124" t="s">
        <v>368</v>
      </c>
      <c r="B44" s="124"/>
      <c r="C44" s="124" t="s">
        <v>369</v>
      </c>
      <c r="D44" s="125">
        <v>2</v>
      </c>
      <c r="E44" s="125">
        <v>0</v>
      </c>
      <c r="F44" s="125">
        <v>2</v>
      </c>
      <c r="G44" s="125">
        <v>0</v>
      </c>
      <c r="H44" s="125">
        <v>0</v>
      </c>
      <c r="I44" s="127">
        <v>0</v>
      </c>
      <c r="J44" s="124"/>
      <c r="K44" s="124" t="s">
        <v>139</v>
      </c>
      <c r="L44" s="128" t="s">
        <v>331</v>
      </c>
      <c r="M44" s="125">
        <v>10.7</v>
      </c>
      <c r="N44" s="125">
        <v>0.7</v>
      </c>
      <c r="O44" s="125">
        <v>10</v>
      </c>
      <c r="P44" s="125">
        <v>0</v>
      </c>
      <c r="Q44" s="125">
        <v>0</v>
      </c>
      <c r="R44" s="131">
        <v>0</v>
      </c>
    </row>
    <row r="45" ht="15.95" customHeight="1" spans="1:18">
      <c r="A45" s="124"/>
      <c r="B45" s="124" t="s">
        <v>150</v>
      </c>
      <c r="C45" s="124" t="s">
        <v>370</v>
      </c>
      <c r="D45" s="125">
        <v>2</v>
      </c>
      <c r="E45" s="125">
        <v>0</v>
      </c>
      <c r="F45" s="125">
        <v>2</v>
      </c>
      <c r="G45" s="125">
        <v>0</v>
      </c>
      <c r="H45" s="125">
        <v>0</v>
      </c>
      <c r="I45" s="127">
        <v>0</v>
      </c>
      <c r="J45" s="124"/>
      <c r="K45" s="124" t="s">
        <v>140</v>
      </c>
      <c r="L45" s="128" t="s">
        <v>371</v>
      </c>
      <c r="M45" s="125">
        <v>94.24</v>
      </c>
      <c r="N45" s="125">
        <v>94.24</v>
      </c>
      <c r="O45" s="125">
        <v>0</v>
      </c>
      <c r="P45" s="125">
        <v>0</v>
      </c>
      <c r="Q45" s="125">
        <v>0</v>
      </c>
      <c r="R45" s="131">
        <v>0</v>
      </c>
    </row>
    <row r="46" ht="15.95" customHeight="1" spans="1:18">
      <c r="A46" s="124"/>
      <c r="B46" s="124" t="s">
        <v>155</v>
      </c>
      <c r="C46" s="124" t="s">
        <v>372</v>
      </c>
      <c r="D46" s="124"/>
      <c r="E46" s="125">
        <v>0</v>
      </c>
      <c r="F46" s="125">
        <v>0</v>
      </c>
      <c r="G46" s="124"/>
      <c r="H46" s="125">
        <v>0</v>
      </c>
      <c r="I46" s="127">
        <v>0</v>
      </c>
      <c r="J46" s="124"/>
      <c r="K46" s="124" t="s">
        <v>373</v>
      </c>
      <c r="L46" s="128" t="s">
        <v>374</v>
      </c>
      <c r="M46" s="124"/>
      <c r="N46" s="125">
        <v>0</v>
      </c>
      <c r="O46" s="125">
        <v>0</v>
      </c>
      <c r="P46" s="124"/>
      <c r="Q46" s="125">
        <v>0</v>
      </c>
      <c r="R46" s="131">
        <v>0</v>
      </c>
    </row>
    <row r="47" ht="15.95" customHeight="1" spans="1:18">
      <c r="A47" s="124" t="s">
        <v>375</v>
      </c>
      <c r="B47" s="124"/>
      <c r="C47" s="124" t="s">
        <v>376</v>
      </c>
      <c r="D47" s="124"/>
      <c r="E47" s="125">
        <v>0</v>
      </c>
      <c r="F47" s="125">
        <v>0</v>
      </c>
      <c r="G47" s="124"/>
      <c r="H47" s="125">
        <v>0</v>
      </c>
      <c r="I47" s="127">
        <v>0</v>
      </c>
      <c r="J47" s="124"/>
      <c r="K47" s="124" t="s">
        <v>243</v>
      </c>
      <c r="L47" s="128" t="s">
        <v>336</v>
      </c>
      <c r="M47" s="125">
        <v>46.56</v>
      </c>
      <c r="N47" s="125">
        <v>46.56</v>
      </c>
      <c r="O47" s="125">
        <v>0</v>
      </c>
      <c r="P47" s="125">
        <v>0</v>
      </c>
      <c r="Q47" s="125">
        <v>0</v>
      </c>
      <c r="R47" s="131">
        <v>0</v>
      </c>
    </row>
    <row r="48" ht="15.95" customHeight="1" spans="1:18">
      <c r="A48" s="124"/>
      <c r="B48" s="124" t="s">
        <v>150</v>
      </c>
      <c r="C48" s="124" t="s">
        <v>377</v>
      </c>
      <c r="D48" s="124"/>
      <c r="E48" s="125">
        <v>0</v>
      </c>
      <c r="F48" s="125">
        <v>0</v>
      </c>
      <c r="G48" s="124"/>
      <c r="H48" s="125">
        <v>0</v>
      </c>
      <c r="I48" s="127">
        <v>0</v>
      </c>
      <c r="J48" s="124"/>
      <c r="K48" s="124" t="s">
        <v>245</v>
      </c>
      <c r="L48" s="128" t="s">
        <v>378</v>
      </c>
      <c r="M48" s="125">
        <v>107.33</v>
      </c>
      <c r="N48" s="125">
        <v>107.33</v>
      </c>
      <c r="O48" s="125">
        <v>0</v>
      </c>
      <c r="P48" s="125">
        <v>0</v>
      </c>
      <c r="Q48" s="125">
        <v>0</v>
      </c>
      <c r="R48" s="131">
        <v>0</v>
      </c>
    </row>
    <row r="49" ht="15.95" customHeight="1" spans="1:18">
      <c r="A49" s="124"/>
      <c r="B49" s="124" t="s">
        <v>155</v>
      </c>
      <c r="C49" s="124" t="s">
        <v>379</v>
      </c>
      <c r="D49" s="124"/>
      <c r="E49" s="125">
        <v>0</v>
      </c>
      <c r="F49" s="125">
        <v>0</v>
      </c>
      <c r="G49" s="124"/>
      <c r="H49" s="125">
        <v>0</v>
      </c>
      <c r="I49" s="127">
        <v>0</v>
      </c>
      <c r="J49" s="124"/>
      <c r="K49" s="124" t="s">
        <v>380</v>
      </c>
      <c r="L49" s="128" t="s">
        <v>381</v>
      </c>
      <c r="M49" s="124"/>
      <c r="N49" s="125">
        <v>0</v>
      </c>
      <c r="O49" s="125">
        <v>0</v>
      </c>
      <c r="P49" s="124"/>
      <c r="Q49" s="125">
        <v>0</v>
      </c>
      <c r="R49" s="131">
        <v>0</v>
      </c>
    </row>
    <row r="50" ht="15.95" customHeight="1" spans="1:18">
      <c r="A50" s="124"/>
      <c r="B50" s="124" t="s">
        <v>153</v>
      </c>
      <c r="C50" s="124" t="s">
        <v>382</v>
      </c>
      <c r="D50" s="124"/>
      <c r="E50" s="125">
        <v>0</v>
      </c>
      <c r="F50" s="125">
        <v>0</v>
      </c>
      <c r="G50" s="124"/>
      <c r="H50" s="125">
        <v>0</v>
      </c>
      <c r="I50" s="127">
        <v>0</v>
      </c>
      <c r="J50" s="124"/>
      <c r="K50" s="124" t="s">
        <v>153</v>
      </c>
      <c r="L50" s="128" t="s">
        <v>338</v>
      </c>
      <c r="M50" s="125">
        <v>377.48</v>
      </c>
      <c r="N50" s="125">
        <v>77.48</v>
      </c>
      <c r="O50" s="125">
        <v>300</v>
      </c>
      <c r="P50" s="125">
        <v>0</v>
      </c>
      <c r="Q50" s="125">
        <v>0</v>
      </c>
      <c r="R50" s="131">
        <v>0</v>
      </c>
    </row>
    <row r="51" ht="15.95" customHeight="1" spans="1:18">
      <c r="A51" s="124" t="s">
        <v>383</v>
      </c>
      <c r="B51" s="124"/>
      <c r="C51" s="124" t="s">
        <v>384</v>
      </c>
      <c r="D51" s="124"/>
      <c r="E51" s="125">
        <v>0</v>
      </c>
      <c r="F51" s="125">
        <v>0</v>
      </c>
      <c r="G51" s="124"/>
      <c r="H51" s="125">
        <v>0</v>
      </c>
      <c r="I51" s="127">
        <v>0</v>
      </c>
      <c r="J51" s="124" t="s">
        <v>248</v>
      </c>
      <c r="K51" s="124"/>
      <c r="L51" s="128" t="s">
        <v>102</v>
      </c>
      <c r="M51" s="125">
        <v>142.07</v>
      </c>
      <c r="N51" s="125">
        <v>122.07</v>
      </c>
      <c r="O51" s="125">
        <v>20</v>
      </c>
      <c r="P51" s="125">
        <v>0</v>
      </c>
      <c r="Q51" s="125">
        <v>0</v>
      </c>
      <c r="R51" s="131">
        <v>0</v>
      </c>
    </row>
    <row r="52" ht="30" customHeight="1" spans="1:18">
      <c r="A52" s="124"/>
      <c r="B52" s="124" t="s">
        <v>150</v>
      </c>
      <c r="C52" s="124" t="s">
        <v>385</v>
      </c>
      <c r="D52" s="124"/>
      <c r="E52" s="125">
        <v>0</v>
      </c>
      <c r="F52" s="125">
        <v>0</v>
      </c>
      <c r="G52" s="124"/>
      <c r="H52" s="125">
        <v>0</v>
      </c>
      <c r="I52" s="127">
        <v>0</v>
      </c>
      <c r="J52" s="124"/>
      <c r="K52" s="124" t="s">
        <v>150</v>
      </c>
      <c r="L52" s="128" t="s">
        <v>386</v>
      </c>
      <c r="M52" s="125">
        <v>110.99</v>
      </c>
      <c r="N52" s="125">
        <v>110.99</v>
      </c>
      <c r="O52" s="125">
        <v>0</v>
      </c>
      <c r="P52" s="125">
        <v>0</v>
      </c>
      <c r="Q52" s="125">
        <v>0</v>
      </c>
      <c r="R52" s="131">
        <v>0</v>
      </c>
    </row>
    <row r="53" ht="30" customHeight="1" spans="1:18">
      <c r="A53" s="124"/>
      <c r="B53" s="124" t="s">
        <v>155</v>
      </c>
      <c r="C53" s="124" t="s">
        <v>387</v>
      </c>
      <c r="D53" s="124"/>
      <c r="E53" s="125">
        <v>0</v>
      </c>
      <c r="F53" s="125">
        <v>0</v>
      </c>
      <c r="G53" s="124"/>
      <c r="H53" s="125">
        <v>0</v>
      </c>
      <c r="I53" s="127">
        <v>0</v>
      </c>
      <c r="J53" s="124"/>
      <c r="K53" s="124" t="s">
        <v>155</v>
      </c>
      <c r="L53" s="128" t="s">
        <v>388</v>
      </c>
      <c r="M53" s="124"/>
      <c r="N53" s="125">
        <v>0</v>
      </c>
      <c r="O53" s="125">
        <v>0</v>
      </c>
      <c r="P53" s="124"/>
      <c r="Q53" s="125">
        <v>0</v>
      </c>
      <c r="R53" s="131">
        <v>0</v>
      </c>
    </row>
    <row r="54" ht="15.95" customHeight="1" spans="1:18">
      <c r="A54" s="124" t="s">
        <v>389</v>
      </c>
      <c r="B54" s="124"/>
      <c r="C54" s="124" t="s">
        <v>102</v>
      </c>
      <c r="D54" s="125">
        <v>142.07</v>
      </c>
      <c r="E54" s="125">
        <v>122.07</v>
      </c>
      <c r="F54" s="125">
        <v>20</v>
      </c>
      <c r="G54" s="125">
        <v>0</v>
      </c>
      <c r="H54" s="125">
        <v>0</v>
      </c>
      <c r="I54" s="127">
        <v>0</v>
      </c>
      <c r="J54" s="124"/>
      <c r="K54" s="124" t="s">
        <v>159</v>
      </c>
      <c r="L54" s="128" t="s">
        <v>390</v>
      </c>
      <c r="M54" s="124"/>
      <c r="N54" s="125">
        <v>0</v>
      </c>
      <c r="O54" s="125">
        <v>0</v>
      </c>
      <c r="P54" s="124"/>
      <c r="Q54" s="125">
        <v>0</v>
      </c>
      <c r="R54" s="131">
        <v>0</v>
      </c>
    </row>
    <row r="55" ht="15.95" customHeight="1" spans="1:18">
      <c r="A55" s="124"/>
      <c r="B55" s="124" t="s">
        <v>150</v>
      </c>
      <c r="C55" s="124" t="s">
        <v>391</v>
      </c>
      <c r="D55" s="125">
        <v>31.08</v>
      </c>
      <c r="E55" s="125">
        <v>11.08</v>
      </c>
      <c r="F55" s="125">
        <v>20</v>
      </c>
      <c r="G55" s="125">
        <v>0</v>
      </c>
      <c r="H55" s="125">
        <v>0</v>
      </c>
      <c r="I55" s="127">
        <v>0</v>
      </c>
      <c r="J55" s="124"/>
      <c r="K55" s="124" t="s">
        <v>162</v>
      </c>
      <c r="L55" s="128" t="s">
        <v>392</v>
      </c>
      <c r="M55" s="124"/>
      <c r="N55" s="125">
        <v>0</v>
      </c>
      <c r="O55" s="125">
        <v>0</v>
      </c>
      <c r="P55" s="124"/>
      <c r="Q55" s="125">
        <v>0</v>
      </c>
      <c r="R55" s="131">
        <v>0</v>
      </c>
    </row>
    <row r="56" ht="15.95" customHeight="1" spans="1:18">
      <c r="A56" s="124"/>
      <c r="B56" s="124" t="s">
        <v>155</v>
      </c>
      <c r="C56" s="124" t="s">
        <v>393</v>
      </c>
      <c r="D56" s="124"/>
      <c r="E56" s="125">
        <v>0</v>
      </c>
      <c r="F56" s="125">
        <v>0</v>
      </c>
      <c r="G56" s="124"/>
      <c r="H56" s="125">
        <v>0</v>
      </c>
      <c r="I56" s="127">
        <v>0</v>
      </c>
      <c r="J56" s="124"/>
      <c r="K56" s="124" t="s">
        <v>145</v>
      </c>
      <c r="L56" s="128" t="s">
        <v>394</v>
      </c>
      <c r="M56" s="125">
        <v>29.67</v>
      </c>
      <c r="N56" s="125">
        <v>9.67</v>
      </c>
      <c r="O56" s="125">
        <v>20</v>
      </c>
      <c r="P56" s="125">
        <v>0</v>
      </c>
      <c r="Q56" s="125">
        <v>0</v>
      </c>
      <c r="R56" s="131">
        <v>0</v>
      </c>
    </row>
    <row r="57" ht="15.95" customHeight="1" spans="1:18">
      <c r="A57" s="124"/>
      <c r="B57" s="124" t="s">
        <v>159</v>
      </c>
      <c r="C57" s="124" t="s">
        <v>395</v>
      </c>
      <c r="D57" s="124"/>
      <c r="E57" s="125">
        <v>0</v>
      </c>
      <c r="F57" s="125">
        <v>0</v>
      </c>
      <c r="G57" s="124"/>
      <c r="H57" s="125">
        <v>0</v>
      </c>
      <c r="I57" s="127">
        <v>0</v>
      </c>
      <c r="J57" s="124"/>
      <c r="K57" s="124" t="s">
        <v>187</v>
      </c>
      <c r="L57" s="128" t="s">
        <v>396</v>
      </c>
      <c r="M57" s="124"/>
      <c r="N57" s="125">
        <v>0</v>
      </c>
      <c r="O57" s="125">
        <v>0</v>
      </c>
      <c r="P57" s="124"/>
      <c r="Q57" s="125">
        <v>0</v>
      </c>
      <c r="R57" s="131">
        <v>0</v>
      </c>
    </row>
    <row r="58" ht="15.95" customHeight="1" spans="1:18">
      <c r="A58" s="124"/>
      <c r="B58" s="124" t="s">
        <v>145</v>
      </c>
      <c r="C58" s="124" t="s">
        <v>397</v>
      </c>
      <c r="D58" s="125">
        <v>110.99</v>
      </c>
      <c r="E58" s="125">
        <v>110.99</v>
      </c>
      <c r="F58" s="125">
        <v>0</v>
      </c>
      <c r="G58" s="125">
        <v>0</v>
      </c>
      <c r="H58" s="125">
        <v>0</v>
      </c>
      <c r="I58" s="127">
        <v>0</v>
      </c>
      <c r="J58" s="124"/>
      <c r="K58" s="124" t="s">
        <v>169</v>
      </c>
      <c r="L58" s="128" t="s">
        <v>398</v>
      </c>
      <c r="M58" s="124"/>
      <c r="N58" s="125">
        <v>0</v>
      </c>
      <c r="O58" s="125">
        <v>0</v>
      </c>
      <c r="P58" s="124"/>
      <c r="Q58" s="125">
        <v>0</v>
      </c>
      <c r="R58" s="131">
        <v>0</v>
      </c>
    </row>
    <row r="59" ht="15.95" customHeight="1" spans="1:18">
      <c r="A59" s="124"/>
      <c r="B59" s="124" t="s">
        <v>153</v>
      </c>
      <c r="C59" s="124" t="s">
        <v>399</v>
      </c>
      <c r="D59" s="124"/>
      <c r="E59" s="125">
        <v>0</v>
      </c>
      <c r="F59" s="125">
        <v>0</v>
      </c>
      <c r="G59" s="124"/>
      <c r="H59" s="125">
        <v>0</v>
      </c>
      <c r="I59" s="127">
        <v>0</v>
      </c>
      <c r="J59" s="124"/>
      <c r="K59" s="124" t="s">
        <v>164</v>
      </c>
      <c r="L59" s="128" t="s">
        <v>393</v>
      </c>
      <c r="M59" s="124"/>
      <c r="N59" s="125">
        <v>0</v>
      </c>
      <c r="O59" s="125">
        <v>0</v>
      </c>
      <c r="P59" s="124"/>
      <c r="Q59" s="125">
        <v>0</v>
      </c>
      <c r="R59" s="131">
        <v>0</v>
      </c>
    </row>
    <row r="60" ht="15.95" customHeight="1" spans="1:18">
      <c r="A60" s="124" t="s">
        <v>400</v>
      </c>
      <c r="B60" s="124"/>
      <c r="C60" s="124" t="s">
        <v>401</v>
      </c>
      <c r="D60" s="124"/>
      <c r="E60" s="125">
        <v>0</v>
      </c>
      <c r="F60" s="125">
        <v>0</v>
      </c>
      <c r="G60" s="124"/>
      <c r="H60" s="125">
        <v>0</v>
      </c>
      <c r="I60" s="127">
        <v>0</v>
      </c>
      <c r="J60" s="124"/>
      <c r="K60" s="124" t="s">
        <v>166</v>
      </c>
      <c r="L60" s="128" t="s">
        <v>402</v>
      </c>
      <c r="M60" s="125">
        <v>1.41</v>
      </c>
      <c r="N60" s="125">
        <v>1.41</v>
      </c>
      <c r="O60" s="125">
        <v>0</v>
      </c>
      <c r="P60" s="125">
        <v>0</v>
      </c>
      <c r="Q60" s="125">
        <v>0</v>
      </c>
      <c r="R60" s="131">
        <v>0</v>
      </c>
    </row>
    <row r="61" ht="15.95" customHeight="1" spans="1:18">
      <c r="A61" s="124"/>
      <c r="B61" s="124" t="s">
        <v>155</v>
      </c>
      <c r="C61" s="124" t="s">
        <v>403</v>
      </c>
      <c r="D61" s="124"/>
      <c r="E61" s="125">
        <v>0</v>
      </c>
      <c r="F61" s="125">
        <v>0</v>
      </c>
      <c r="G61" s="124"/>
      <c r="H61" s="125">
        <v>0</v>
      </c>
      <c r="I61" s="127">
        <v>0</v>
      </c>
      <c r="J61" s="124"/>
      <c r="K61" s="124" t="s">
        <v>122</v>
      </c>
      <c r="L61" s="128" t="s">
        <v>395</v>
      </c>
      <c r="M61" s="124"/>
      <c r="N61" s="125">
        <v>0</v>
      </c>
      <c r="O61" s="125">
        <v>0</v>
      </c>
      <c r="P61" s="124"/>
      <c r="Q61" s="125">
        <v>0</v>
      </c>
      <c r="R61" s="131">
        <v>0</v>
      </c>
    </row>
    <row r="62" ht="15.95" customHeight="1" spans="1:18">
      <c r="A62" s="124"/>
      <c r="B62" s="124" t="s">
        <v>159</v>
      </c>
      <c r="C62" s="124" t="s">
        <v>404</v>
      </c>
      <c r="D62" s="124"/>
      <c r="E62" s="125">
        <v>0</v>
      </c>
      <c r="F62" s="125">
        <v>0</v>
      </c>
      <c r="G62" s="124"/>
      <c r="H62" s="125">
        <v>0</v>
      </c>
      <c r="I62" s="127">
        <v>0</v>
      </c>
      <c r="J62" s="124"/>
      <c r="K62" s="124" t="s">
        <v>123</v>
      </c>
      <c r="L62" s="128" t="s">
        <v>405</v>
      </c>
      <c r="M62" s="124"/>
      <c r="N62" s="125">
        <v>0</v>
      </c>
      <c r="O62" s="125">
        <v>0</v>
      </c>
      <c r="P62" s="124"/>
      <c r="Q62" s="125">
        <v>0</v>
      </c>
      <c r="R62" s="131">
        <v>0</v>
      </c>
    </row>
    <row r="63" ht="15.95" customHeight="1" spans="1:18">
      <c r="A63" s="124" t="s">
        <v>406</v>
      </c>
      <c r="B63" s="124"/>
      <c r="C63" s="124" t="s">
        <v>407</v>
      </c>
      <c r="D63" s="125">
        <v>10</v>
      </c>
      <c r="E63" s="125">
        <v>0</v>
      </c>
      <c r="F63" s="125">
        <v>10</v>
      </c>
      <c r="G63" s="125">
        <v>0</v>
      </c>
      <c r="H63" s="125">
        <v>0</v>
      </c>
      <c r="I63" s="127">
        <v>0</v>
      </c>
      <c r="J63" s="124"/>
      <c r="K63" s="124" t="s">
        <v>153</v>
      </c>
      <c r="L63" s="128" t="s">
        <v>408</v>
      </c>
      <c r="M63" s="124"/>
      <c r="N63" s="125">
        <v>0</v>
      </c>
      <c r="O63" s="125">
        <v>0</v>
      </c>
      <c r="P63" s="124"/>
      <c r="Q63" s="125">
        <v>0</v>
      </c>
      <c r="R63" s="131">
        <v>0</v>
      </c>
    </row>
    <row r="64" ht="15.95" customHeight="1" spans="1:18">
      <c r="A64" s="124"/>
      <c r="B64" s="124" t="s">
        <v>150</v>
      </c>
      <c r="C64" s="124" t="s">
        <v>409</v>
      </c>
      <c r="D64" s="124"/>
      <c r="E64" s="125">
        <v>0</v>
      </c>
      <c r="F64" s="125">
        <v>0</v>
      </c>
      <c r="G64" s="124"/>
      <c r="H64" s="125">
        <v>0</v>
      </c>
      <c r="I64" s="127">
        <v>0</v>
      </c>
      <c r="J64" s="124" t="s">
        <v>410</v>
      </c>
      <c r="K64" s="124"/>
      <c r="L64" s="128" t="s">
        <v>407</v>
      </c>
      <c r="M64" s="125">
        <v>10</v>
      </c>
      <c r="N64" s="125">
        <v>0</v>
      </c>
      <c r="O64" s="125">
        <v>10</v>
      </c>
      <c r="P64" s="125">
        <v>0</v>
      </c>
      <c r="Q64" s="125">
        <v>0</v>
      </c>
      <c r="R64" s="131">
        <v>0</v>
      </c>
    </row>
    <row r="65" ht="15.95" customHeight="1" spans="1:18">
      <c r="A65" s="124"/>
      <c r="B65" s="124" t="s">
        <v>155</v>
      </c>
      <c r="C65" s="124" t="s">
        <v>411</v>
      </c>
      <c r="D65" s="125">
        <v>10</v>
      </c>
      <c r="E65" s="125">
        <v>0</v>
      </c>
      <c r="F65" s="125">
        <v>10</v>
      </c>
      <c r="G65" s="125">
        <v>0</v>
      </c>
      <c r="H65" s="125">
        <v>0</v>
      </c>
      <c r="I65" s="127">
        <v>0</v>
      </c>
      <c r="J65" s="124"/>
      <c r="K65" s="124" t="s">
        <v>150</v>
      </c>
      <c r="L65" s="128" t="s">
        <v>409</v>
      </c>
      <c r="M65" s="124"/>
      <c r="N65" s="125">
        <v>0</v>
      </c>
      <c r="O65" s="125">
        <v>0</v>
      </c>
      <c r="P65" s="124"/>
      <c r="Q65" s="125">
        <v>0</v>
      </c>
      <c r="R65" s="131">
        <v>0</v>
      </c>
    </row>
    <row r="66" ht="15.95" customHeight="1" spans="1:18">
      <c r="A66" s="124"/>
      <c r="B66" s="124" t="s">
        <v>159</v>
      </c>
      <c r="C66" s="124" t="s">
        <v>412</v>
      </c>
      <c r="D66" s="124"/>
      <c r="E66" s="125">
        <v>0</v>
      </c>
      <c r="F66" s="125">
        <v>0</v>
      </c>
      <c r="G66" s="124"/>
      <c r="H66" s="125">
        <v>0</v>
      </c>
      <c r="I66" s="127">
        <v>0</v>
      </c>
      <c r="J66" s="124"/>
      <c r="K66" s="124" t="s">
        <v>155</v>
      </c>
      <c r="L66" s="128" t="s">
        <v>411</v>
      </c>
      <c r="M66" s="125">
        <v>10</v>
      </c>
      <c r="N66" s="125">
        <v>0</v>
      </c>
      <c r="O66" s="125">
        <v>10</v>
      </c>
      <c r="P66" s="125">
        <v>0</v>
      </c>
      <c r="Q66" s="125">
        <v>0</v>
      </c>
      <c r="R66" s="131">
        <v>0</v>
      </c>
    </row>
    <row r="67" ht="15.95" customHeight="1" spans="1:18">
      <c r="A67" s="124"/>
      <c r="B67" s="124" t="s">
        <v>162</v>
      </c>
      <c r="C67" s="124" t="s">
        <v>413</v>
      </c>
      <c r="D67" s="124"/>
      <c r="E67" s="125">
        <v>0</v>
      </c>
      <c r="F67" s="125">
        <v>0</v>
      </c>
      <c r="G67" s="124"/>
      <c r="H67" s="125">
        <v>0</v>
      </c>
      <c r="I67" s="127">
        <v>0</v>
      </c>
      <c r="J67" s="124"/>
      <c r="K67" s="124" t="s">
        <v>159</v>
      </c>
      <c r="L67" s="128" t="s">
        <v>412</v>
      </c>
      <c r="M67" s="124"/>
      <c r="N67" s="125">
        <v>0</v>
      </c>
      <c r="O67" s="125">
        <v>0</v>
      </c>
      <c r="P67" s="124"/>
      <c r="Q67" s="125">
        <v>0</v>
      </c>
      <c r="R67" s="131">
        <v>0</v>
      </c>
    </row>
    <row r="68" ht="15.95" customHeight="1" spans="1:18">
      <c r="A68" s="124" t="s">
        <v>414</v>
      </c>
      <c r="B68" s="124"/>
      <c r="C68" s="124" t="s">
        <v>415</v>
      </c>
      <c r="D68" s="124"/>
      <c r="E68" s="125">
        <v>0</v>
      </c>
      <c r="F68" s="125">
        <v>0</v>
      </c>
      <c r="G68" s="124"/>
      <c r="H68" s="125">
        <v>0</v>
      </c>
      <c r="I68" s="127">
        <v>0</v>
      </c>
      <c r="J68" s="124"/>
      <c r="K68" s="124" t="s">
        <v>162</v>
      </c>
      <c r="L68" s="128" t="s">
        <v>413</v>
      </c>
      <c r="M68" s="124"/>
      <c r="N68" s="125">
        <v>0</v>
      </c>
      <c r="O68" s="125">
        <v>0</v>
      </c>
      <c r="P68" s="124"/>
      <c r="Q68" s="125">
        <v>0</v>
      </c>
      <c r="R68" s="131">
        <v>0</v>
      </c>
    </row>
    <row r="69" ht="15.95" customHeight="1" spans="1:18">
      <c r="A69" s="124"/>
      <c r="B69" s="124" t="s">
        <v>150</v>
      </c>
      <c r="C69" s="124" t="s">
        <v>416</v>
      </c>
      <c r="D69" s="124"/>
      <c r="E69" s="125">
        <v>0</v>
      </c>
      <c r="F69" s="125">
        <v>0</v>
      </c>
      <c r="G69" s="124"/>
      <c r="H69" s="125">
        <v>0</v>
      </c>
      <c r="I69" s="127">
        <v>0</v>
      </c>
      <c r="J69" s="124" t="s">
        <v>417</v>
      </c>
      <c r="K69" s="124"/>
      <c r="L69" s="128" t="s">
        <v>418</v>
      </c>
      <c r="M69" s="124"/>
      <c r="N69" s="125">
        <v>0</v>
      </c>
      <c r="O69" s="125">
        <v>0</v>
      </c>
      <c r="P69" s="124"/>
      <c r="Q69" s="125">
        <v>0</v>
      </c>
      <c r="R69" s="131">
        <v>0</v>
      </c>
    </row>
    <row r="70" ht="15.95" customHeight="1" spans="1:18">
      <c r="A70" s="124"/>
      <c r="B70" s="124" t="s">
        <v>155</v>
      </c>
      <c r="C70" s="124" t="s">
        <v>419</v>
      </c>
      <c r="D70" s="124"/>
      <c r="E70" s="125">
        <v>0</v>
      </c>
      <c r="F70" s="125">
        <v>0</v>
      </c>
      <c r="G70" s="124"/>
      <c r="H70" s="125">
        <v>0</v>
      </c>
      <c r="I70" s="127">
        <v>0</v>
      </c>
      <c r="J70" s="124"/>
      <c r="K70" s="124" t="s">
        <v>150</v>
      </c>
      <c r="L70" s="128" t="s">
        <v>343</v>
      </c>
      <c r="M70" s="124"/>
      <c r="N70" s="125">
        <v>0</v>
      </c>
      <c r="O70" s="125">
        <v>0</v>
      </c>
      <c r="P70" s="124"/>
      <c r="Q70" s="125">
        <v>0</v>
      </c>
      <c r="R70" s="131">
        <v>0</v>
      </c>
    </row>
    <row r="71" ht="15.95" customHeight="1" spans="1:18">
      <c r="A71" s="124" t="s">
        <v>420</v>
      </c>
      <c r="B71" s="124"/>
      <c r="C71" s="124" t="s">
        <v>421</v>
      </c>
      <c r="D71" s="125">
        <v>3214</v>
      </c>
      <c r="E71" s="125">
        <v>0</v>
      </c>
      <c r="F71" s="125">
        <v>3214</v>
      </c>
      <c r="G71" s="125">
        <v>0</v>
      </c>
      <c r="H71" s="125">
        <v>0</v>
      </c>
      <c r="I71" s="127">
        <v>0</v>
      </c>
      <c r="J71" s="124"/>
      <c r="K71" s="124" t="s">
        <v>155</v>
      </c>
      <c r="L71" s="128" t="s">
        <v>422</v>
      </c>
      <c r="M71" s="124"/>
      <c r="N71" s="125">
        <v>0</v>
      </c>
      <c r="O71" s="125">
        <v>0</v>
      </c>
      <c r="P71" s="124"/>
      <c r="Q71" s="125">
        <v>0</v>
      </c>
      <c r="R71" s="131">
        <v>0</v>
      </c>
    </row>
    <row r="72" ht="30" customHeight="1" spans="1:18">
      <c r="A72" s="124"/>
      <c r="B72" s="124" t="s">
        <v>150</v>
      </c>
      <c r="C72" s="124" t="s">
        <v>423</v>
      </c>
      <c r="D72" s="125">
        <v>3214</v>
      </c>
      <c r="E72" s="125">
        <v>0</v>
      </c>
      <c r="F72" s="125">
        <v>3214</v>
      </c>
      <c r="G72" s="125">
        <v>0</v>
      </c>
      <c r="H72" s="125">
        <v>0</v>
      </c>
      <c r="I72" s="127">
        <v>0</v>
      </c>
      <c r="J72" s="124"/>
      <c r="K72" s="124" t="s">
        <v>159</v>
      </c>
      <c r="L72" s="128" t="s">
        <v>424</v>
      </c>
      <c r="M72" s="124"/>
      <c r="N72" s="125">
        <v>0</v>
      </c>
      <c r="O72" s="125">
        <v>0</v>
      </c>
      <c r="P72" s="124"/>
      <c r="Q72" s="125">
        <v>0</v>
      </c>
      <c r="R72" s="131">
        <v>0</v>
      </c>
    </row>
    <row r="73" ht="15.95" customHeight="1" spans="1:18">
      <c r="A73" s="124"/>
      <c r="B73" s="124" t="s">
        <v>155</v>
      </c>
      <c r="C73" s="124" t="s">
        <v>425</v>
      </c>
      <c r="D73" s="124"/>
      <c r="E73" s="125">
        <v>0</v>
      </c>
      <c r="F73" s="125">
        <v>0</v>
      </c>
      <c r="G73" s="124"/>
      <c r="H73" s="125">
        <v>0</v>
      </c>
      <c r="I73" s="127">
        <v>0</v>
      </c>
      <c r="J73" s="124"/>
      <c r="K73" s="124" t="s">
        <v>145</v>
      </c>
      <c r="L73" s="128" t="s">
        <v>345</v>
      </c>
      <c r="M73" s="124"/>
      <c r="N73" s="125">
        <v>0</v>
      </c>
      <c r="O73" s="125">
        <v>0</v>
      </c>
      <c r="P73" s="124"/>
      <c r="Q73" s="125">
        <v>0</v>
      </c>
      <c r="R73" s="131">
        <v>0</v>
      </c>
    </row>
    <row r="74" ht="15.95" customHeight="1" spans="1:18">
      <c r="A74" s="124"/>
      <c r="B74" s="124" t="s">
        <v>159</v>
      </c>
      <c r="C74" s="124" t="s">
        <v>426</v>
      </c>
      <c r="D74" s="124"/>
      <c r="E74" s="125">
        <v>0</v>
      </c>
      <c r="F74" s="125">
        <v>0</v>
      </c>
      <c r="G74" s="124"/>
      <c r="H74" s="125">
        <v>0</v>
      </c>
      <c r="I74" s="127">
        <v>0</v>
      </c>
      <c r="J74" s="124"/>
      <c r="K74" s="124" t="s">
        <v>187</v>
      </c>
      <c r="L74" s="128" t="s">
        <v>353</v>
      </c>
      <c r="M74" s="124"/>
      <c r="N74" s="125">
        <v>0</v>
      </c>
      <c r="O74" s="125">
        <v>0</v>
      </c>
      <c r="P74" s="124"/>
      <c r="Q74" s="125">
        <v>0</v>
      </c>
      <c r="R74" s="131">
        <v>0</v>
      </c>
    </row>
    <row r="75" ht="15.95" customHeight="1" spans="1:18">
      <c r="A75" s="124"/>
      <c r="B75" s="124" t="s">
        <v>162</v>
      </c>
      <c r="C75" s="124" t="s">
        <v>427</v>
      </c>
      <c r="D75" s="124"/>
      <c r="E75" s="125">
        <v>0</v>
      </c>
      <c r="F75" s="125">
        <v>0</v>
      </c>
      <c r="G75" s="124"/>
      <c r="H75" s="125">
        <v>0</v>
      </c>
      <c r="I75" s="127">
        <v>0</v>
      </c>
      <c r="J75" s="124"/>
      <c r="K75" s="124" t="s">
        <v>169</v>
      </c>
      <c r="L75" s="128" t="s">
        <v>428</v>
      </c>
      <c r="M75" s="124"/>
      <c r="N75" s="125">
        <v>0</v>
      </c>
      <c r="O75" s="125">
        <v>0</v>
      </c>
      <c r="P75" s="124"/>
      <c r="Q75" s="125">
        <v>0</v>
      </c>
      <c r="R75" s="131">
        <v>0</v>
      </c>
    </row>
    <row r="76" ht="15.95" customHeight="1" spans="1:18">
      <c r="A76" s="124"/>
      <c r="B76" s="124" t="s">
        <v>145</v>
      </c>
      <c r="C76" s="124" t="s">
        <v>429</v>
      </c>
      <c r="D76" s="124"/>
      <c r="E76" s="125">
        <v>0</v>
      </c>
      <c r="F76" s="125">
        <v>0</v>
      </c>
      <c r="G76" s="124"/>
      <c r="H76" s="125">
        <v>0</v>
      </c>
      <c r="I76" s="127">
        <v>0</v>
      </c>
      <c r="J76" s="124"/>
      <c r="K76" s="124" t="s">
        <v>164</v>
      </c>
      <c r="L76" s="128" t="s">
        <v>430</v>
      </c>
      <c r="M76" s="124"/>
      <c r="N76" s="125">
        <v>0</v>
      </c>
      <c r="O76" s="125">
        <v>0</v>
      </c>
      <c r="P76" s="124"/>
      <c r="Q76" s="125">
        <v>0</v>
      </c>
      <c r="R76" s="131">
        <v>0</v>
      </c>
    </row>
    <row r="77" ht="15.95" customHeight="1" spans="1:18">
      <c r="A77" s="124"/>
      <c r="B77" s="124" t="s">
        <v>187</v>
      </c>
      <c r="C77" s="124" t="s">
        <v>431</v>
      </c>
      <c r="D77" s="124"/>
      <c r="E77" s="125">
        <v>0</v>
      </c>
      <c r="F77" s="125">
        <v>0</v>
      </c>
      <c r="G77" s="124"/>
      <c r="H77" s="125">
        <v>0</v>
      </c>
      <c r="I77" s="127">
        <v>0</v>
      </c>
      <c r="J77" s="124"/>
      <c r="K77" s="124" t="s">
        <v>125</v>
      </c>
      <c r="L77" s="128" t="s">
        <v>347</v>
      </c>
      <c r="M77" s="124"/>
      <c r="N77" s="125">
        <v>0</v>
      </c>
      <c r="O77" s="125">
        <v>0</v>
      </c>
      <c r="P77" s="124"/>
      <c r="Q77" s="125">
        <v>0</v>
      </c>
      <c r="R77" s="131">
        <v>0</v>
      </c>
    </row>
    <row r="78" ht="15.95" customHeight="1" spans="1:18">
      <c r="A78" s="124" t="s">
        <v>432</v>
      </c>
      <c r="B78" s="124"/>
      <c r="C78" s="124" t="s">
        <v>433</v>
      </c>
      <c r="D78" s="124"/>
      <c r="E78" s="125">
        <v>0</v>
      </c>
      <c r="F78" s="125">
        <v>0</v>
      </c>
      <c r="G78" s="124"/>
      <c r="H78" s="125">
        <v>0</v>
      </c>
      <c r="I78" s="127">
        <v>0</v>
      </c>
      <c r="J78" s="124"/>
      <c r="K78" s="124" t="s">
        <v>131</v>
      </c>
      <c r="L78" s="128" t="s">
        <v>434</v>
      </c>
      <c r="M78" s="124"/>
      <c r="N78" s="125">
        <v>0</v>
      </c>
      <c r="O78" s="125">
        <v>0</v>
      </c>
      <c r="P78" s="124"/>
      <c r="Q78" s="125">
        <v>0</v>
      </c>
      <c r="R78" s="131">
        <v>0</v>
      </c>
    </row>
    <row r="79" ht="15.95" customHeight="1" spans="1:18">
      <c r="A79" s="124"/>
      <c r="B79" s="124" t="s">
        <v>150</v>
      </c>
      <c r="C79" s="124" t="s">
        <v>435</v>
      </c>
      <c r="D79" s="124"/>
      <c r="E79" s="125">
        <v>0</v>
      </c>
      <c r="F79" s="125">
        <v>0</v>
      </c>
      <c r="G79" s="124"/>
      <c r="H79" s="125">
        <v>0</v>
      </c>
      <c r="I79" s="127">
        <v>0</v>
      </c>
      <c r="J79" s="124"/>
      <c r="K79" s="124" t="s">
        <v>133</v>
      </c>
      <c r="L79" s="128" t="s">
        <v>436</v>
      </c>
      <c r="M79" s="124"/>
      <c r="N79" s="125">
        <v>0</v>
      </c>
      <c r="O79" s="125">
        <v>0</v>
      </c>
      <c r="P79" s="124"/>
      <c r="Q79" s="125">
        <v>0</v>
      </c>
      <c r="R79" s="131">
        <v>0</v>
      </c>
    </row>
    <row r="80" ht="15.95" customHeight="1" spans="1:18">
      <c r="A80" s="124"/>
      <c r="B80" s="124" t="s">
        <v>155</v>
      </c>
      <c r="C80" s="124" t="s">
        <v>437</v>
      </c>
      <c r="D80" s="124"/>
      <c r="E80" s="125">
        <v>0</v>
      </c>
      <c r="F80" s="125">
        <v>0</v>
      </c>
      <c r="G80" s="124"/>
      <c r="H80" s="125">
        <v>0</v>
      </c>
      <c r="I80" s="127">
        <v>0</v>
      </c>
      <c r="J80" s="124"/>
      <c r="K80" s="124" t="s">
        <v>134</v>
      </c>
      <c r="L80" s="128" t="s">
        <v>438</v>
      </c>
      <c r="M80" s="124"/>
      <c r="N80" s="125">
        <v>0</v>
      </c>
      <c r="O80" s="125">
        <v>0</v>
      </c>
      <c r="P80" s="124"/>
      <c r="Q80" s="125">
        <v>0</v>
      </c>
      <c r="R80" s="131">
        <v>0</v>
      </c>
    </row>
    <row r="81" ht="15.95" customHeight="1" spans="1:18">
      <c r="A81" s="124" t="s">
        <v>439</v>
      </c>
      <c r="B81" s="124"/>
      <c r="C81" s="124" t="s">
        <v>440</v>
      </c>
      <c r="D81" s="124"/>
      <c r="E81" s="125">
        <v>0</v>
      </c>
      <c r="F81" s="125">
        <v>0</v>
      </c>
      <c r="G81" s="124"/>
      <c r="H81" s="125">
        <v>0</v>
      </c>
      <c r="I81" s="127">
        <v>0</v>
      </c>
      <c r="J81" s="124"/>
      <c r="K81" s="124" t="s">
        <v>153</v>
      </c>
      <c r="L81" s="128" t="s">
        <v>441</v>
      </c>
      <c r="M81" s="124"/>
      <c r="N81" s="125">
        <v>0</v>
      </c>
      <c r="O81" s="125">
        <v>0</v>
      </c>
      <c r="P81" s="124"/>
      <c r="Q81" s="125">
        <v>0</v>
      </c>
      <c r="R81" s="131">
        <v>0</v>
      </c>
    </row>
    <row r="82" ht="15.95" customHeight="1" spans="1:18">
      <c r="A82" s="124"/>
      <c r="B82" s="124" t="s">
        <v>187</v>
      </c>
      <c r="C82" s="124" t="s">
        <v>442</v>
      </c>
      <c r="D82" s="124"/>
      <c r="E82" s="125">
        <v>0</v>
      </c>
      <c r="F82" s="125">
        <v>0</v>
      </c>
      <c r="G82" s="124"/>
      <c r="H82" s="125">
        <v>0</v>
      </c>
      <c r="I82" s="127">
        <v>0</v>
      </c>
      <c r="J82" s="124" t="s">
        <v>443</v>
      </c>
      <c r="K82" s="124"/>
      <c r="L82" s="128" t="s">
        <v>444</v>
      </c>
      <c r="M82" s="125">
        <v>2</v>
      </c>
      <c r="N82" s="125">
        <v>0</v>
      </c>
      <c r="O82" s="125">
        <v>2</v>
      </c>
      <c r="P82" s="125">
        <v>0</v>
      </c>
      <c r="Q82" s="125">
        <v>0</v>
      </c>
      <c r="R82" s="131">
        <v>0</v>
      </c>
    </row>
    <row r="83" ht="15.95" customHeight="1" spans="1:18">
      <c r="A83" s="124"/>
      <c r="B83" s="124" t="s">
        <v>169</v>
      </c>
      <c r="C83" s="124" t="s">
        <v>445</v>
      </c>
      <c r="D83" s="124"/>
      <c r="E83" s="125">
        <v>0</v>
      </c>
      <c r="F83" s="125">
        <v>0</v>
      </c>
      <c r="G83" s="124"/>
      <c r="H83" s="125">
        <v>0</v>
      </c>
      <c r="I83" s="127">
        <v>0</v>
      </c>
      <c r="J83" s="124"/>
      <c r="K83" s="124" t="s">
        <v>150</v>
      </c>
      <c r="L83" s="128" t="s">
        <v>343</v>
      </c>
      <c r="M83" s="124"/>
      <c r="N83" s="125">
        <v>0</v>
      </c>
      <c r="O83" s="125">
        <v>0</v>
      </c>
      <c r="P83" s="124"/>
      <c r="Q83" s="125">
        <v>0</v>
      </c>
      <c r="R83" s="131">
        <v>0</v>
      </c>
    </row>
    <row r="84" ht="30" customHeight="1" spans="1:18">
      <c r="A84" s="124"/>
      <c r="B84" s="124" t="s">
        <v>164</v>
      </c>
      <c r="C84" s="124" t="s">
        <v>446</v>
      </c>
      <c r="D84" s="124"/>
      <c r="E84" s="125">
        <v>0</v>
      </c>
      <c r="F84" s="125">
        <v>0</v>
      </c>
      <c r="G84" s="124"/>
      <c r="H84" s="125">
        <v>0</v>
      </c>
      <c r="I84" s="127">
        <v>0</v>
      </c>
      <c r="J84" s="124"/>
      <c r="K84" s="124" t="s">
        <v>155</v>
      </c>
      <c r="L84" s="128" t="s">
        <v>422</v>
      </c>
      <c r="M84" s="124"/>
      <c r="N84" s="125">
        <v>0</v>
      </c>
      <c r="O84" s="125">
        <v>0</v>
      </c>
      <c r="P84" s="124"/>
      <c r="Q84" s="125">
        <v>0</v>
      </c>
      <c r="R84" s="131">
        <v>0</v>
      </c>
    </row>
    <row r="85" ht="15.95" customHeight="1" spans="1:18">
      <c r="A85" s="124"/>
      <c r="B85" s="124" t="s">
        <v>153</v>
      </c>
      <c r="C85" s="124" t="s">
        <v>440</v>
      </c>
      <c r="D85" s="124"/>
      <c r="E85" s="125">
        <v>0</v>
      </c>
      <c r="F85" s="125">
        <v>0</v>
      </c>
      <c r="G85" s="124"/>
      <c r="H85" s="125">
        <v>0</v>
      </c>
      <c r="I85" s="127">
        <v>0</v>
      </c>
      <c r="J85" s="124"/>
      <c r="K85" s="124" t="s">
        <v>159</v>
      </c>
      <c r="L85" s="128" t="s">
        <v>424</v>
      </c>
      <c r="M85" s="125">
        <v>2</v>
      </c>
      <c r="N85" s="125">
        <v>0</v>
      </c>
      <c r="O85" s="125">
        <v>2</v>
      </c>
      <c r="P85" s="125">
        <v>0</v>
      </c>
      <c r="Q85" s="125">
        <v>0</v>
      </c>
      <c r="R85" s="131">
        <v>0</v>
      </c>
    </row>
    <row r="86" ht="15.95" customHeight="1" spans="1:18">
      <c r="A86" s="121"/>
      <c r="B86" s="121"/>
      <c r="C86" s="121"/>
      <c r="D86" s="121"/>
      <c r="E86" s="121"/>
      <c r="F86" s="121"/>
      <c r="G86" s="121"/>
      <c r="H86" s="121"/>
      <c r="I86" s="133"/>
      <c r="J86" s="124"/>
      <c r="K86" s="124" t="s">
        <v>145</v>
      </c>
      <c r="L86" s="128" t="s">
        <v>345</v>
      </c>
      <c r="M86" s="124"/>
      <c r="N86" s="125">
        <v>0</v>
      </c>
      <c r="O86" s="125">
        <v>0</v>
      </c>
      <c r="P86" s="124"/>
      <c r="Q86" s="125">
        <v>0</v>
      </c>
      <c r="R86" s="131">
        <v>0</v>
      </c>
    </row>
    <row r="87" ht="15.95" customHeight="1" spans="1:18">
      <c r="A87" s="121"/>
      <c r="B87" s="121"/>
      <c r="C87" s="121"/>
      <c r="D87" s="121"/>
      <c r="E87" s="121"/>
      <c r="F87" s="121"/>
      <c r="G87" s="121"/>
      <c r="H87" s="121"/>
      <c r="I87" s="133"/>
      <c r="J87" s="124"/>
      <c r="K87" s="124" t="s">
        <v>187</v>
      </c>
      <c r="L87" s="128" t="s">
        <v>353</v>
      </c>
      <c r="M87" s="124"/>
      <c r="N87" s="125">
        <v>0</v>
      </c>
      <c r="O87" s="125">
        <v>0</v>
      </c>
      <c r="P87" s="124"/>
      <c r="Q87" s="125">
        <v>0</v>
      </c>
      <c r="R87" s="131">
        <v>0</v>
      </c>
    </row>
    <row r="88" ht="15.95" customHeight="1" spans="1:18">
      <c r="A88" s="121"/>
      <c r="B88" s="121"/>
      <c r="C88" s="121"/>
      <c r="D88" s="121"/>
      <c r="E88" s="121"/>
      <c r="F88" s="121"/>
      <c r="G88" s="121"/>
      <c r="H88" s="121"/>
      <c r="I88" s="133"/>
      <c r="J88" s="124"/>
      <c r="K88" s="124" t="s">
        <v>169</v>
      </c>
      <c r="L88" s="128" t="s">
        <v>428</v>
      </c>
      <c r="M88" s="124"/>
      <c r="N88" s="125">
        <v>0</v>
      </c>
      <c r="O88" s="125">
        <v>0</v>
      </c>
      <c r="P88" s="124"/>
      <c r="Q88" s="125">
        <v>0</v>
      </c>
      <c r="R88" s="131">
        <v>0</v>
      </c>
    </row>
    <row r="89" ht="15.95" customHeight="1" spans="1:18">
      <c r="A89" s="121"/>
      <c r="B89" s="121"/>
      <c r="C89" s="121"/>
      <c r="D89" s="121"/>
      <c r="E89" s="121"/>
      <c r="F89" s="121"/>
      <c r="G89" s="121"/>
      <c r="H89" s="121"/>
      <c r="I89" s="133"/>
      <c r="J89" s="124"/>
      <c r="K89" s="124" t="s">
        <v>164</v>
      </c>
      <c r="L89" s="128" t="s">
        <v>430</v>
      </c>
      <c r="M89" s="124"/>
      <c r="N89" s="125">
        <v>0</v>
      </c>
      <c r="O89" s="125">
        <v>0</v>
      </c>
      <c r="P89" s="124"/>
      <c r="Q89" s="125">
        <v>0</v>
      </c>
      <c r="R89" s="131">
        <v>0</v>
      </c>
    </row>
    <row r="90" ht="15.95" customHeight="1" spans="1:18">
      <c r="A90" s="121"/>
      <c r="B90" s="121"/>
      <c r="C90" s="121"/>
      <c r="D90" s="121"/>
      <c r="E90" s="121"/>
      <c r="F90" s="121"/>
      <c r="G90" s="121"/>
      <c r="H90" s="121"/>
      <c r="I90" s="133"/>
      <c r="J90" s="124"/>
      <c r="K90" s="124" t="s">
        <v>166</v>
      </c>
      <c r="L90" s="128" t="s">
        <v>447</v>
      </c>
      <c r="M90" s="124"/>
      <c r="N90" s="125">
        <v>0</v>
      </c>
      <c r="O90" s="125">
        <v>0</v>
      </c>
      <c r="P90" s="124"/>
      <c r="Q90" s="125">
        <v>0</v>
      </c>
      <c r="R90" s="131">
        <v>0</v>
      </c>
    </row>
    <row r="91" ht="15.95" customHeight="1" spans="1:18">
      <c r="A91" s="121"/>
      <c r="B91" s="121"/>
      <c r="C91" s="121"/>
      <c r="D91" s="121"/>
      <c r="E91" s="121"/>
      <c r="F91" s="121"/>
      <c r="G91" s="121"/>
      <c r="H91" s="121"/>
      <c r="I91" s="133"/>
      <c r="J91" s="124"/>
      <c r="K91" s="124" t="s">
        <v>122</v>
      </c>
      <c r="L91" s="128" t="s">
        <v>448</v>
      </c>
      <c r="M91" s="124"/>
      <c r="N91" s="125">
        <v>0</v>
      </c>
      <c r="O91" s="125">
        <v>0</v>
      </c>
      <c r="P91" s="124"/>
      <c r="Q91" s="125">
        <v>0</v>
      </c>
      <c r="R91" s="131">
        <v>0</v>
      </c>
    </row>
    <row r="92" ht="15.95" customHeight="1" spans="1:18">
      <c r="A92" s="121"/>
      <c r="B92" s="121"/>
      <c r="C92" s="121"/>
      <c r="D92" s="121"/>
      <c r="E92" s="121"/>
      <c r="F92" s="121"/>
      <c r="G92" s="121"/>
      <c r="H92" s="121"/>
      <c r="I92" s="134"/>
      <c r="J92" s="124"/>
      <c r="K92" s="124" t="s">
        <v>123</v>
      </c>
      <c r="L92" s="128" t="s">
        <v>449</v>
      </c>
      <c r="M92" s="124"/>
      <c r="N92" s="125">
        <v>0</v>
      </c>
      <c r="O92" s="125">
        <v>0</v>
      </c>
      <c r="P92" s="124"/>
      <c r="Q92" s="125">
        <v>0</v>
      </c>
      <c r="R92" s="131">
        <v>0</v>
      </c>
    </row>
    <row r="93" ht="15.95" customHeight="1" spans="1:18">
      <c r="A93" s="121"/>
      <c r="B93" s="121"/>
      <c r="C93" s="121"/>
      <c r="D93" s="121"/>
      <c r="E93" s="121"/>
      <c r="F93" s="121"/>
      <c r="G93" s="121"/>
      <c r="H93" s="121"/>
      <c r="I93" s="134"/>
      <c r="J93" s="124"/>
      <c r="K93" s="124" t="s">
        <v>124</v>
      </c>
      <c r="L93" s="128" t="s">
        <v>450</v>
      </c>
      <c r="M93" s="124"/>
      <c r="N93" s="125">
        <v>0</v>
      </c>
      <c r="O93" s="125">
        <v>0</v>
      </c>
      <c r="P93" s="124"/>
      <c r="Q93" s="125">
        <v>0</v>
      </c>
      <c r="R93" s="131">
        <v>0</v>
      </c>
    </row>
    <row r="94" ht="15.95" customHeight="1" spans="1:18">
      <c r="A94" s="121"/>
      <c r="B94" s="121"/>
      <c r="C94" s="121"/>
      <c r="D94" s="121"/>
      <c r="E94" s="121"/>
      <c r="F94" s="121"/>
      <c r="G94" s="121"/>
      <c r="H94" s="121"/>
      <c r="I94" s="134"/>
      <c r="J94" s="124"/>
      <c r="K94" s="124" t="s">
        <v>125</v>
      </c>
      <c r="L94" s="128" t="s">
        <v>347</v>
      </c>
      <c r="M94" s="124"/>
      <c r="N94" s="125">
        <v>0</v>
      </c>
      <c r="O94" s="125">
        <v>0</v>
      </c>
      <c r="P94" s="124"/>
      <c r="Q94" s="125">
        <v>0</v>
      </c>
      <c r="R94" s="131">
        <v>0</v>
      </c>
    </row>
    <row r="95" ht="15.95" customHeight="1" spans="1:18">
      <c r="A95" s="121"/>
      <c r="B95" s="121"/>
      <c r="C95" s="121"/>
      <c r="D95" s="121"/>
      <c r="E95" s="121"/>
      <c r="F95" s="121"/>
      <c r="G95" s="121"/>
      <c r="H95" s="121"/>
      <c r="I95" s="134"/>
      <c r="J95" s="124"/>
      <c r="K95" s="124" t="s">
        <v>131</v>
      </c>
      <c r="L95" s="128" t="s">
        <v>434</v>
      </c>
      <c r="M95" s="124"/>
      <c r="N95" s="125">
        <v>0</v>
      </c>
      <c r="O95" s="125">
        <v>0</v>
      </c>
      <c r="P95" s="124"/>
      <c r="Q95" s="125">
        <v>0</v>
      </c>
      <c r="R95" s="131">
        <v>0</v>
      </c>
    </row>
    <row r="96" ht="15.95" customHeight="1" spans="1:18">
      <c r="A96" s="121"/>
      <c r="B96" s="121"/>
      <c r="C96" s="121"/>
      <c r="D96" s="121"/>
      <c r="E96" s="121"/>
      <c r="F96" s="121"/>
      <c r="G96" s="121"/>
      <c r="H96" s="121"/>
      <c r="I96" s="134"/>
      <c r="J96" s="124"/>
      <c r="K96" s="124" t="s">
        <v>133</v>
      </c>
      <c r="L96" s="128" t="s">
        <v>436</v>
      </c>
      <c r="M96" s="124"/>
      <c r="N96" s="125">
        <v>0</v>
      </c>
      <c r="O96" s="125">
        <v>0</v>
      </c>
      <c r="P96" s="124"/>
      <c r="Q96" s="125">
        <v>0</v>
      </c>
      <c r="R96" s="131">
        <v>0</v>
      </c>
    </row>
    <row r="97" ht="15.95" customHeight="1" spans="1:18">
      <c r="A97" s="121"/>
      <c r="B97" s="121"/>
      <c r="C97" s="121"/>
      <c r="D97" s="121"/>
      <c r="E97" s="121"/>
      <c r="F97" s="121"/>
      <c r="G97" s="121"/>
      <c r="H97" s="121"/>
      <c r="I97" s="134"/>
      <c r="J97" s="124"/>
      <c r="K97" s="124" t="s">
        <v>134</v>
      </c>
      <c r="L97" s="128" t="s">
        <v>438</v>
      </c>
      <c r="M97" s="124"/>
      <c r="N97" s="125">
        <v>0</v>
      </c>
      <c r="O97" s="125">
        <v>0</v>
      </c>
      <c r="P97" s="124"/>
      <c r="Q97" s="125">
        <v>0</v>
      </c>
      <c r="R97" s="131">
        <v>0</v>
      </c>
    </row>
    <row r="98" ht="15.95" customHeight="1" spans="1:18">
      <c r="A98" s="121"/>
      <c r="B98" s="121"/>
      <c r="C98" s="121"/>
      <c r="D98" s="121"/>
      <c r="E98" s="121"/>
      <c r="F98" s="121"/>
      <c r="G98" s="121"/>
      <c r="H98" s="121"/>
      <c r="I98" s="134"/>
      <c r="J98" s="124"/>
      <c r="K98" s="124" t="s">
        <v>153</v>
      </c>
      <c r="L98" s="128" t="s">
        <v>355</v>
      </c>
      <c r="M98" s="124"/>
      <c r="N98" s="125">
        <v>0</v>
      </c>
      <c r="O98" s="125">
        <v>0</v>
      </c>
      <c r="P98" s="124"/>
      <c r="Q98" s="125">
        <v>0</v>
      </c>
      <c r="R98" s="131">
        <v>0</v>
      </c>
    </row>
    <row r="99" ht="15.95" customHeight="1" spans="1:18">
      <c r="A99" s="121"/>
      <c r="B99" s="121"/>
      <c r="C99" s="121"/>
      <c r="D99" s="121"/>
      <c r="E99" s="121"/>
      <c r="F99" s="121"/>
      <c r="G99" s="121"/>
      <c r="H99" s="121"/>
      <c r="I99" s="134"/>
      <c r="J99" s="124" t="s">
        <v>451</v>
      </c>
      <c r="K99" s="124"/>
      <c r="L99" s="128" t="s">
        <v>452</v>
      </c>
      <c r="M99" s="124"/>
      <c r="N99" s="125">
        <v>0</v>
      </c>
      <c r="O99" s="125">
        <v>0</v>
      </c>
      <c r="P99" s="124"/>
      <c r="Q99" s="125">
        <v>0</v>
      </c>
      <c r="R99" s="131">
        <v>0</v>
      </c>
    </row>
    <row r="100" ht="15.95" customHeight="1" spans="1:18">
      <c r="A100" s="121"/>
      <c r="B100" s="121"/>
      <c r="C100" s="121"/>
      <c r="D100" s="121"/>
      <c r="E100" s="121"/>
      <c r="F100" s="121"/>
      <c r="G100" s="121"/>
      <c r="H100" s="121"/>
      <c r="I100" s="134"/>
      <c r="J100" s="124"/>
      <c r="K100" s="124" t="s">
        <v>150</v>
      </c>
      <c r="L100" s="128" t="s">
        <v>453</v>
      </c>
      <c r="M100" s="124"/>
      <c r="N100" s="125">
        <v>0</v>
      </c>
      <c r="O100" s="125">
        <v>0</v>
      </c>
      <c r="P100" s="124"/>
      <c r="Q100" s="125">
        <v>0</v>
      </c>
      <c r="R100" s="131">
        <v>0</v>
      </c>
    </row>
    <row r="101" ht="15.95" customHeight="1" spans="1:18">
      <c r="A101" s="121"/>
      <c r="B101" s="121"/>
      <c r="C101" s="121"/>
      <c r="D101" s="121"/>
      <c r="E101" s="121"/>
      <c r="F101" s="121"/>
      <c r="G101" s="121"/>
      <c r="H101" s="121"/>
      <c r="I101" s="134"/>
      <c r="J101" s="124"/>
      <c r="K101" s="124" t="s">
        <v>153</v>
      </c>
      <c r="L101" s="128" t="s">
        <v>382</v>
      </c>
      <c r="M101" s="124"/>
      <c r="N101" s="125">
        <v>0</v>
      </c>
      <c r="O101" s="125">
        <v>0</v>
      </c>
      <c r="P101" s="124"/>
      <c r="Q101" s="125">
        <v>0</v>
      </c>
      <c r="R101" s="131">
        <v>0</v>
      </c>
    </row>
    <row r="102" ht="15.95" customHeight="1" spans="1:18">
      <c r="A102" s="121"/>
      <c r="B102" s="121"/>
      <c r="C102" s="121"/>
      <c r="D102" s="121"/>
      <c r="E102" s="121"/>
      <c r="F102" s="121"/>
      <c r="G102" s="121"/>
      <c r="H102" s="121"/>
      <c r="I102" s="134"/>
      <c r="J102" s="124" t="s">
        <v>454</v>
      </c>
      <c r="K102" s="124"/>
      <c r="L102" s="128" t="s">
        <v>376</v>
      </c>
      <c r="M102" s="124"/>
      <c r="N102" s="125">
        <v>0</v>
      </c>
      <c r="O102" s="125">
        <v>0</v>
      </c>
      <c r="P102" s="124"/>
      <c r="Q102" s="125">
        <v>0</v>
      </c>
      <c r="R102" s="131">
        <v>0</v>
      </c>
    </row>
    <row r="103" ht="15.95" customHeight="1" spans="1:18">
      <c r="A103" s="121"/>
      <c r="B103" s="121"/>
      <c r="C103" s="121"/>
      <c r="D103" s="121"/>
      <c r="E103" s="121"/>
      <c r="F103" s="121"/>
      <c r="G103" s="121"/>
      <c r="H103" s="121"/>
      <c r="I103" s="134"/>
      <c r="J103" s="124"/>
      <c r="K103" s="124" t="s">
        <v>150</v>
      </c>
      <c r="L103" s="128" t="s">
        <v>453</v>
      </c>
      <c r="M103" s="124"/>
      <c r="N103" s="125">
        <v>0</v>
      </c>
      <c r="O103" s="125">
        <v>0</v>
      </c>
      <c r="P103" s="124"/>
      <c r="Q103" s="125">
        <v>0</v>
      </c>
      <c r="R103" s="131">
        <v>0</v>
      </c>
    </row>
    <row r="104" ht="15.95" customHeight="1" spans="1:18">
      <c r="A104" s="121"/>
      <c r="B104" s="121"/>
      <c r="C104" s="121"/>
      <c r="D104" s="121"/>
      <c r="E104" s="121"/>
      <c r="F104" s="121"/>
      <c r="G104" s="121"/>
      <c r="H104" s="121"/>
      <c r="I104" s="134"/>
      <c r="J104" s="124"/>
      <c r="K104" s="124" t="s">
        <v>159</v>
      </c>
      <c r="L104" s="128" t="s">
        <v>455</v>
      </c>
      <c r="M104" s="124"/>
      <c r="N104" s="125">
        <v>0</v>
      </c>
      <c r="O104" s="125">
        <v>0</v>
      </c>
      <c r="P104" s="124"/>
      <c r="Q104" s="125">
        <v>0</v>
      </c>
      <c r="R104" s="131">
        <v>0</v>
      </c>
    </row>
    <row r="105" ht="15.95" customHeight="1" spans="1:18">
      <c r="A105" s="121"/>
      <c r="B105" s="121"/>
      <c r="C105" s="121"/>
      <c r="D105" s="121"/>
      <c r="E105" s="121"/>
      <c r="F105" s="121"/>
      <c r="G105" s="121"/>
      <c r="H105" s="121"/>
      <c r="I105" s="134"/>
      <c r="J105" s="124"/>
      <c r="K105" s="124" t="s">
        <v>162</v>
      </c>
      <c r="L105" s="128" t="s">
        <v>377</v>
      </c>
      <c r="M105" s="124"/>
      <c r="N105" s="125">
        <v>0</v>
      </c>
      <c r="O105" s="125">
        <v>0</v>
      </c>
      <c r="P105" s="124"/>
      <c r="Q105" s="125">
        <v>0</v>
      </c>
      <c r="R105" s="131">
        <v>0</v>
      </c>
    </row>
    <row r="106" ht="15.95" customHeight="1" spans="1:18">
      <c r="A106" s="121"/>
      <c r="B106" s="121"/>
      <c r="C106" s="121"/>
      <c r="D106" s="121"/>
      <c r="E106" s="121"/>
      <c r="F106" s="121"/>
      <c r="G106" s="121"/>
      <c r="H106" s="121"/>
      <c r="I106" s="134"/>
      <c r="J106" s="124"/>
      <c r="K106" s="124" t="s">
        <v>145</v>
      </c>
      <c r="L106" s="128" t="s">
        <v>379</v>
      </c>
      <c r="M106" s="124"/>
      <c r="N106" s="125">
        <v>0</v>
      </c>
      <c r="O106" s="125">
        <v>0</v>
      </c>
      <c r="P106" s="124"/>
      <c r="Q106" s="125">
        <v>0</v>
      </c>
      <c r="R106" s="131">
        <v>0</v>
      </c>
    </row>
    <row r="107" ht="15.95" customHeight="1" spans="1:18">
      <c r="A107" s="121"/>
      <c r="B107" s="121"/>
      <c r="C107" s="121"/>
      <c r="D107" s="121"/>
      <c r="E107" s="121"/>
      <c r="F107" s="121"/>
      <c r="G107" s="121"/>
      <c r="H107" s="121"/>
      <c r="I107" s="134"/>
      <c r="J107" s="124"/>
      <c r="K107" s="124" t="s">
        <v>153</v>
      </c>
      <c r="L107" s="128" t="s">
        <v>382</v>
      </c>
      <c r="M107" s="124"/>
      <c r="N107" s="125">
        <v>0</v>
      </c>
      <c r="O107" s="125">
        <v>0</v>
      </c>
      <c r="P107" s="124"/>
      <c r="Q107" s="125">
        <v>0</v>
      </c>
      <c r="R107" s="131">
        <v>0</v>
      </c>
    </row>
    <row r="108" ht="15.95" customHeight="1" spans="1:18">
      <c r="A108" s="121"/>
      <c r="B108" s="121"/>
      <c r="C108" s="121"/>
      <c r="D108" s="121"/>
      <c r="E108" s="121"/>
      <c r="F108" s="121"/>
      <c r="G108" s="121"/>
      <c r="H108" s="121"/>
      <c r="I108" s="134"/>
      <c r="J108" s="124" t="s">
        <v>456</v>
      </c>
      <c r="K108" s="124"/>
      <c r="L108" s="128" t="s">
        <v>401</v>
      </c>
      <c r="M108" s="124"/>
      <c r="N108" s="125">
        <v>0</v>
      </c>
      <c r="O108" s="125">
        <v>0</v>
      </c>
      <c r="P108" s="124"/>
      <c r="Q108" s="125">
        <v>0</v>
      </c>
      <c r="R108" s="131">
        <v>0</v>
      </c>
    </row>
    <row r="109" ht="15.95" customHeight="1" spans="1:18">
      <c r="A109" s="121"/>
      <c r="B109" s="121"/>
      <c r="C109" s="121"/>
      <c r="D109" s="121"/>
      <c r="E109" s="121"/>
      <c r="F109" s="121"/>
      <c r="G109" s="121"/>
      <c r="H109" s="121"/>
      <c r="I109" s="134"/>
      <c r="J109" s="124"/>
      <c r="K109" s="124" t="s">
        <v>155</v>
      </c>
      <c r="L109" s="128" t="s">
        <v>403</v>
      </c>
      <c r="M109" s="124"/>
      <c r="N109" s="125">
        <v>0</v>
      </c>
      <c r="O109" s="125">
        <v>0</v>
      </c>
      <c r="P109" s="124"/>
      <c r="Q109" s="125">
        <v>0</v>
      </c>
      <c r="R109" s="131">
        <v>0</v>
      </c>
    </row>
    <row r="110" ht="15.95" customHeight="1" spans="1:18">
      <c r="A110" s="121"/>
      <c r="B110" s="121"/>
      <c r="C110" s="121"/>
      <c r="D110" s="121"/>
      <c r="E110" s="121"/>
      <c r="F110" s="121"/>
      <c r="G110" s="121"/>
      <c r="H110" s="121"/>
      <c r="I110" s="134"/>
      <c r="J110" s="124"/>
      <c r="K110" s="124" t="s">
        <v>159</v>
      </c>
      <c r="L110" s="128" t="s">
        <v>404</v>
      </c>
      <c r="M110" s="124"/>
      <c r="N110" s="125">
        <v>0</v>
      </c>
      <c r="O110" s="125">
        <v>0</v>
      </c>
      <c r="P110" s="124"/>
      <c r="Q110" s="125">
        <v>0</v>
      </c>
      <c r="R110" s="131">
        <v>0</v>
      </c>
    </row>
    <row r="111" ht="15.95" customHeight="1" spans="1:18">
      <c r="A111" s="121"/>
      <c r="B111" s="121"/>
      <c r="C111" s="121"/>
      <c r="D111" s="121"/>
      <c r="E111" s="121"/>
      <c r="F111" s="121"/>
      <c r="G111" s="121"/>
      <c r="H111" s="121"/>
      <c r="I111" s="134"/>
      <c r="J111" s="124" t="s">
        <v>457</v>
      </c>
      <c r="K111" s="124"/>
      <c r="L111" s="128" t="s">
        <v>458</v>
      </c>
      <c r="M111" s="124"/>
      <c r="N111" s="125">
        <v>0</v>
      </c>
      <c r="O111" s="125">
        <v>0</v>
      </c>
      <c r="P111" s="124"/>
      <c r="Q111" s="125">
        <v>0</v>
      </c>
      <c r="R111" s="131">
        <v>0</v>
      </c>
    </row>
    <row r="112" ht="15.95" customHeight="1" spans="1:18">
      <c r="A112" s="121"/>
      <c r="B112" s="121"/>
      <c r="C112" s="121"/>
      <c r="D112" s="121"/>
      <c r="E112" s="121"/>
      <c r="F112" s="121"/>
      <c r="G112" s="121"/>
      <c r="H112" s="121"/>
      <c r="I112" s="134"/>
      <c r="J112" s="124"/>
      <c r="K112" s="124" t="s">
        <v>187</v>
      </c>
      <c r="L112" s="128" t="s">
        <v>442</v>
      </c>
      <c r="M112" s="124"/>
      <c r="N112" s="125">
        <v>0</v>
      </c>
      <c r="O112" s="125">
        <v>0</v>
      </c>
      <c r="P112" s="124"/>
      <c r="Q112" s="125">
        <v>0</v>
      </c>
      <c r="R112" s="131">
        <v>0</v>
      </c>
    </row>
    <row r="113" ht="15.95" customHeight="1" spans="1:18">
      <c r="A113" s="121"/>
      <c r="B113" s="121"/>
      <c r="C113" s="121"/>
      <c r="D113" s="121"/>
      <c r="E113" s="121"/>
      <c r="F113" s="121"/>
      <c r="G113" s="121"/>
      <c r="H113" s="121"/>
      <c r="I113" s="134"/>
      <c r="J113" s="124"/>
      <c r="K113" s="124" t="s">
        <v>169</v>
      </c>
      <c r="L113" s="128" t="s">
        <v>445</v>
      </c>
      <c r="M113" s="124"/>
      <c r="N113" s="125">
        <v>0</v>
      </c>
      <c r="O113" s="125">
        <v>0</v>
      </c>
      <c r="P113" s="124"/>
      <c r="Q113" s="125">
        <v>0</v>
      </c>
      <c r="R113" s="131">
        <v>0</v>
      </c>
    </row>
    <row r="114" ht="30" customHeight="1" spans="1:18">
      <c r="A114" s="121"/>
      <c r="B114" s="121"/>
      <c r="C114" s="121"/>
      <c r="D114" s="121"/>
      <c r="E114" s="121"/>
      <c r="F114" s="121"/>
      <c r="G114" s="121"/>
      <c r="H114" s="121"/>
      <c r="I114" s="134"/>
      <c r="J114" s="124"/>
      <c r="K114" s="124" t="s">
        <v>164</v>
      </c>
      <c r="L114" s="128" t="s">
        <v>446</v>
      </c>
      <c r="M114" s="124"/>
      <c r="N114" s="125">
        <v>0</v>
      </c>
      <c r="O114" s="125">
        <v>0</v>
      </c>
      <c r="P114" s="124"/>
      <c r="Q114" s="125">
        <v>0</v>
      </c>
      <c r="R114" s="135">
        <v>0</v>
      </c>
    </row>
    <row r="115" ht="15.95" customHeight="1" spans="1:18">
      <c r="A115" s="121"/>
      <c r="B115" s="121"/>
      <c r="C115" s="121"/>
      <c r="D115" s="121"/>
      <c r="E115" s="121"/>
      <c r="F115" s="121"/>
      <c r="G115" s="121"/>
      <c r="H115" s="121"/>
      <c r="I115" s="134"/>
      <c r="J115" s="124"/>
      <c r="K115" s="124" t="s">
        <v>153</v>
      </c>
      <c r="L115" s="128" t="s">
        <v>440</v>
      </c>
      <c r="M115" s="125">
        <v>3214</v>
      </c>
      <c r="N115" s="125">
        <v>0</v>
      </c>
      <c r="O115" s="125">
        <v>3214</v>
      </c>
      <c r="P115" s="125">
        <v>0</v>
      </c>
      <c r="Q115" s="125">
        <v>0</v>
      </c>
      <c r="R115" s="136">
        <v>0</v>
      </c>
    </row>
    <row r="116" ht="15.95" customHeight="1" spans="1:18">
      <c r="A116" s="121"/>
      <c r="B116" s="121"/>
      <c r="C116" s="121" t="s">
        <v>459</v>
      </c>
      <c r="D116" s="132">
        <v>15579.73</v>
      </c>
      <c r="E116" s="132">
        <v>11760.73</v>
      </c>
      <c r="F116" s="132">
        <v>3819</v>
      </c>
      <c r="G116" s="132">
        <v>0</v>
      </c>
      <c r="H116" s="132">
        <v>0</v>
      </c>
      <c r="I116" s="132">
        <v>0</v>
      </c>
      <c r="J116" s="126"/>
      <c r="K116" s="126"/>
      <c r="L116" s="126" t="s">
        <v>459</v>
      </c>
      <c r="M116" s="132">
        <v>15579.73</v>
      </c>
      <c r="N116" s="132">
        <v>11760.73</v>
      </c>
      <c r="O116" s="132">
        <v>3819</v>
      </c>
      <c r="P116" s="132">
        <v>0</v>
      </c>
      <c r="Q116" s="132">
        <v>0</v>
      </c>
      <c r="R116" s="137">
        <v>0</v>
      </c>
    </row>
    <row r="117" ht="409.5" hidden="1" customHeight="1"/>
  </sheetData>
  <mergeCells count="12">
    <mergeCell ref="A1:R1"/>
    <mergeCell ref="A2:R2"/>
    <mergeCell ref="A3:I3"/>
    <mergeCell ref="J3:R3"/>
    <mergeCell ref="A4:I4"/>
    <mergeCell ref="J4:R4"/>
    <mergeCell ref="A5:C5"/>
    <mergeCell ref="D5:F5"/>
    <mergeCell ref="G5:I5"/>
    <mergeCell ref="J5:L5"/>
    <mergeCell ref="M5:O5"/>
    <mergeCell ref="P5:R5"/>
  </mergeCells>
  <pageMargins left="0.708661417322835" right="0.708661417322835" top="0.748031496062992" bottom="0.748031496062992" header="0.31496062992126" footer="0.31496062992126"/>
  <pageSetup paperSize="9" scale="6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A12" sqref="A12:E12"/>
    </sheetView>
  </sheetViews>
  <sheetFormatPr defaultColWidth="9" defaultRowHeight="14.4" outlineLevelCol="7"/>
  <cols>
    <col min="1" max="1" width="31.3796296296296" style="100" customWidth="1"/>
    <col min="2" max="2" width="21.25" style="100" customWidth="1"/>
    <col min="3" max="3" width="21.3796296296296" style="100" customWidth="1"/>
    <col min="4" max="4" width="24.8796296296296" style="100" customWidth="1"/>
    <col min="5" max="5" width="23.5" style="100" customWidth="1"/>
    <col min="6" max="8" width="11.6296296296296" style="100" customWidth="1"/>
    <col min="9" max="16384" width="9" style="100"/>
  </cols>
  <sheetData>
    <row r="1" ht="39.95" customHeight="1" spans="1:8">
      <c r="A1" s="4" t="s">
        <v>460</v>
      </c>
      <c r="B1" s="4"/>
      <c r="C1" s="4"/>
      <c r="D1" s="4"/>
      <c r="E1" s="4"/>
      <c r="F1" s="101"/>
      <c r="G1" s="101"/>
      <c r="H1" s="101"/>
    </row>
    <row r="2" ht="3" customHeight="1"/>
    <row r="3" s="99" customFormat="1" ht="28.5" customHeight="1" spans="1:5">
      <c r="A3" s="5" t="s">
        <v>1</v>
      </c>
      <c r="B3" s="102"/>
      <c r="C3" s="102"/>
      <c r="D3" s="102"/>
      <c r="E3" s="103" t="s">
        <v>88</v>
      </c>
    </row>
    <row r="4" ht="30" customHeight="1" spans="1:5">
      <c r="A4" s="104" t="s">
        <v>461</v>
      </c>
      <c r="B4" s="104" t="s">
        <v>462</v>
      </c>
      <c r="C4" s="104" t="s">
        <v>463</v>
      </c>
      <c r="D4" s="105" t="s">
        <v>464</v>
      </c>
      <c r="E4" s="105"/>
    </row>
    <row r="5" ht="30" customHeight="1" spans="1:5">
      <c r="A5" s="106"/>
      <c r="B5" s="106"/>
      <c r="C5" s="106"/>
      <c r="D5" s="107" t="s">
        <v>465</v>
      </c>
      <c r="E5" s="107" t="s">
        <v>466</v>
      </c>
    </row>
    <row r="6" ht="30" customHeight="1" spans="1:5">
      <c r="A6" s="108" t="s">
        <v>99</v>
      </c>
      <c r="B6" s="109">
        <f>SUM(B7:B9)</f>
        <v>51.5</v>
      </c>
      <c r="C6" s="109">
        <v>53.5</v>
      </c>
      <c r="D6" s="109">
        <f>B6-C6</f>
        <v>-2</v>
      </c>
      <c r="E6" s="110">
        <f>D6/B6</f>
        <v>-0.0388349514563107</v>
      </c>
    </row>
    <row r="7" ht="30" customHeight="1" spans="1:5">
      <c r="A7" s="111" t="s">
        <v>467</v>
      </c>
      <c r="B7" s="111">
        <v>0</v>
      </c>
      <c r="C7" s="111">
        <v>0</v>
      </c>
      <c r="D7" s="111">
        <f t="shared" ref="D7:D11" si="0">B7-C7</f>
        <v>0</v>
      </c>
      <c r="E7" s="112" t="s">
        <v>468</v>
      </c>
    </row>
    <row r="8" ht="30" customHeight="1" spans="1:5">
      <c r="A8" s="111" t="s">
        <v>469</v>
      </c>
      <c r="B8" s="111">
        <v>16.5</v>
      </c>
      <c r="C8" s="111">
        <v>17.5</v>
      </c>
      <c r="D8" s="111">
        <f t="shared" si="0"/>
        <v>-1</v>
      </c>
      <c r="E8" s="113">
        <f t="shared" ref="E8:E11" si="1">D8/B8</f>
        <v>-0.0606060606060606</v>
      </c>
    </row>
    <row r="9" ht="30" customHeight="1" spans="1:5">
      <c r="A9" s="111" t="s">
        <v>470</v>
      </c>
      <c r="B9" s="111">
        <f>SUM(B10:B11)</f>
        <v>35</v>
      </c>
      <c r="C9" s="111">
        <v>36</v>
      </c>
      <c r="D9" s="111">
        <f t="shared" si="0"/>
        <v>-1</v>
      </c>
      <c r="E9" s="113">
        <f t="shared" si="1"/>
        <v>-0.0285714285714286</v>
      </c>
    </row>
    <row r="10" ht="30" customHeight="1" spans="1:5">
      <c r="A10" s="111" t="s">
        <v>471</v>
      </c>
      <c r="B10" s="111">
        <v>0</v>
      </c>
      <c r="C10" s="111">
        <v>0</v>
      </c>
      <c r="D10" s="111">
        <f t="shared" si="0"/>
        <v>0</v>
      </c>
      <c r="E10" s="112" t="s">
        <v>468</v>
      </c>
    </row>
    <row r="11" ht="30" customHeight="1" spans="1:5">
      <c r="A11" s="111" t="s">
        <v>472</v>
      </c>
      <c r="B11" s="111">
        <v>35</v>
      </c>
      <c r="C11" s="111">
        <v>36</v>
      </c>
      <c r="D11" s="111">
        <f t="shared" si="0"/>
        <v>-1</v>
      </c>
      <c r="E11" s="113">
        <f t="shared" si="1"/>
        <v>-0.0285714285714286</v>
      </c>
    </row>
    <row r="12" ht="132" customHeight="1" spans="1:5">
      <c r="A12" s="114" t="s">
        <v>473</v>
      </c>
      <c r="B12" s="114"/>
      <c r="C12" s="114"/>
      <c r="D12" s="114"/>
      <c r="E12" s="114"/>
    </row>
  </sheetData>
  <mergeCells count="6">
    <mergeCell ref="A1:E1"/>
    <mergeCell ref="D4:E4"/>
    <mergeCell ref="A12:E12"/>
    <mergeCell ref="A4:A5"/>
    <mergeCell ref="B4:B5"/>
    <mergeCell ref="C4:C5"/>
  </mergeCells>
  <printOptions horizontalCentered="1"/>
  <pageMargins left="0.551181102362205" right="0.551181102362205" top="0.78740157480315" bottom="0.78740157480315"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 部门财务收支总体情况表</vt:lpstr>
      <vt:lpstr>表2 部门收入总体情况表</vt:lpstr>
      <vt:lpstr>表3 部门支出总体情况表</vt:lpstr>
      <vt:lpstr>表4 部门财政拨款收支总体情况表</vt:lpstr>
      <vt:lpstr>表5 部门一般公共预算本级财力安排支出情况表</vt:lpstr>
      <vt:lpstr>表6 部门基本支出情况表</vt:lpstr>
      <vt:lpstr>表7 部门政府性基金预算支出情况表</vt:lpstr>
      <vt:lpstr>表8 财政拨款支出明细表（按经济科目分类）</vt:lpstr>
      <vt:lpstr>表9 部门一般公共预算“三公”经费支出情况表</vt:lpstr>
      <vt:lpstr>表10 部门整体支出绩效目标表</vt:lpstr>
      <vt:lpstr>表11 州本级项目支出绩效目标表</vt:lpstr>
      <vt:lpstr>表12 州对下转移支付绩效目标表</vt:lpstr>
      <vt:lpstr>表13 部门政府采购情况表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卯刘跃</cp:lastModifiedBy>
  <dcterms:created xsi:type="dcterms:W3CDTF">2006-09-16T00:00:00Z</dcterms:created>
  <cp:lastPrinted>2020-06-19T11:37:00Z</cp:lastPrinted>
  <dcterms:modified xsi:type="dcterms:W3CDTF">2025-02-14T07:58:06Z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09B9409E4F1E4DE3816A75CD2189E6D8_12</vt:lpwstr>
  </property>
</Properties>
</file>